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S:\Gerência de Contratações\LICITACÃO\Licitações\2022\PE 0078.2022 - RP disjuntores e materiais elétricos acessórios\01 - Fase Interna\09 - Edital &amp; Anexos\"/>
    </mc:Choice>
  </mc:AlternateContent>
  <xr:revisionPtr revIDLastSave="0" documentId="13_ncr:1_{CA7CACE8-D212-4B35-8E47-A7F9FDE9D12D}" xr6:coauthVersionLast="47" xr6:coauthVersionMax="47" xr10:uidLastSave="{00000000-0000-0000-0000-000000000000}"/>
  <bookViews>
    <workbookView xWindow="-120" yWindow="-120" windowWidth="29040" windowHeight="15840" firstSheet="1" activeTab="1" xr2:uid="{DD296C6E-0C18-46C3-B80C-7C9FEC259FC7}"/>
  </bookViews>
  <sheets>
    <sheet name="Mem. de Cálculo - Especificação" sheetId="1" state="hidden" r:id="rId1"/>
    <sheet name="MATERIAL ELÉTRICO" sheetId="4" r:id="rId2"/>
    <sheet name="Planilha1" sheetId="3" state="hidden" r:id="rId3"/>
  </sheets>
  <definedNames>
    <definedName name="_xlnm._FilterDatabase" localSheetId="1" hidden="1">'MATERIAL ELÉTRICO'!$A$4:$E$164</definedName>
    <definedName name="_xlnm._FilterDatabase" localSheetId="0" hidden="1">'Mem. de Cálculo - Especificação'!$A$4:$S$362</definedName>
    <definedName name="_xlnm._FilterDatabase" localSheetId="2" hidden="1">Planilha1!$A$1:$D$977</definedName>
    <definedName name="_xlnm.Print_Area" localSheetId="1">'MATERIAL ELÉTRICO'!$A$1:$F$165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8" i="4" l="1"/>
  <c r="F119" i="4"/>
  <c r="F120" i="4"/>
  <c r="F121" i="4"/>
  <c r="F122" i="4"/>
  <c r="F123" i="4"/>
  <c r="F124" i="4"/>
  <c r="F125" i="4"/>
  <c r="F126" i="4"/>
  <c r="F127" i="4"/>
  <c r="F128" i="4"/>
  <c r="F129" i="4"/>
  <c r="F130" i="4"/>
  <c r="F131" i="4"/>
  <c r="F109" i="4"/>
  <c r="F110" i="4"/>
  <c r="F111" i="4"/>
  <c r="F112" i="4"/>
  <c r="F113" i="4"/>
  <c r="F114" i="4"/>
  <c r="F115" i="4"/>
  <c r="F116" i="4"/>
  <c r="F117" i="4"/>
  <c r="F100" i="4"/>
  <c r="F101" i="4"/>
  <c r="F102" i="4"/>
  <c r="F103" i="4"/>
  <c r="F104" i="4"/>
  <c r="F105" i="4"/>
  <c r="F106" i="4"/>
  <c r="F107" i="4"/>
  <c r="F108" i="4"/>
  <c r="F77" i="4"/>
  <c r="F78" i="4"/>
  <c r="F79" i="4"/>
  <c r="F80" i="4"/>
  <c r="F81" i="4"/>
  <c r="F82" i="4"/>
  <c r="F83" i="4"/>
  <c r="F84" i="4"/>
  <c r="F85" i="4"/>
  <c r="F86" i="4"/>
  <c r="F87" i="4"/>
  <c r="F88" i="4"/>
  <c r="F89" i="4"/>
  <c r="F90" i="4"/>
  <c r="F91" i="4"/>
  <c r="F92" i="4"/>
  <c r="F93" i="4"/>
  <c r="F94" i="4"/>
  <c r="F95" i="4"/>
  <c r="F96" i="4"/>
  <c r="F97" i="4"/>
  <c r="F98" i="4"/>
  <c r="F99" i="4"/>
  <c r="F61" i="4"/>
  <c r="F62" i="4"/>
  <c r="F63" i="4"/>
  <c r="F64" i="4"/>
  <c r="F65" i="4"/>
  <c r="F66" i="4"/>
  <c r="F67" i="4"/>
  <c r="F68" i="4"/>
  <c r="F69" i="4"/>
  <c r="F70" i="4"/>
  <c r="F71" i="4"/>
  <c r="F72" i="4"/>
  <c r="F73" i="4"/>
  <c r="F74" i="4"/>
  <c r="F75" i="4"/>
  <c r="F76" i="4"/>
  <c r="F46" i="4"/>
  <c r="F47" i="4"/>
  <c r="F48" i="4"/>
  <c r="F49" i="4"/>
  <c r="F50" i="4"/>
  <c r="F51" i="4"/>
  <c r="F52" i="4"/>
  <c r="F53" i="4"/>
  <c r="F54" i="4"/>
  <c r="F55" i="4"/>
  <c r="F56" i="4"/>
  <c r="F57" i="4"/>
  <c r="F58" i="4"/>
  <c r="F59" i="4"/>
  <c r="F60" i="4"/>
  <c r="F38" i="4"/>
  <c r="F39" i="4"/>
  <c r="F40" i="4"/>
  <c r="F41" i="4"/>
  <c r="F42" i="4"/>
  <c r="F43" i="4"/>
  <c r="F44" i="4"/>
  <c r="F45" i="4"/>
  <c r="F27" i="4"/>
  <c r="F28" i="4"/>
  <c r="F29" i="4"/>
  <c r="F30" i="4"/>
  <c r="F31" i="4"/>
  <c r="F32" i="4"/>
  <c r="F33" i="4"/>
  <c r="F34" i="4"/>
  <c r="F35" i="4"/>
  <c r="F36" i="4"/>
  <c r="F37" i="4"/>
  <c r="F7" i="4"/>
  <c r="F8" i="4"/>
  <c r="F9" i="4"/>
  <c r="F10" i="4"/>
  <c r="F11" i="4"/>
  <c r="F12" i="4"/>
  <c r="F13" i="4"/>
  <c r="F14" i="4"/>
  <c r="F15" i="4"/>
  <c r="F16" i="4"/>
  <c r="F17" i="4"/>
  <c r="F18" i="4"/>
  <c r="F19" i="4"/>
  <c r="F20" i="4"/>
  <c r="F21" i="4"/>
  <c r="F22" i="4"/>
  <c r="F23" i="4"/>
  <c r="F24" i="4"/>
  <c r="F25" i="4"/>
  <c r="F26" i="4"/>
  <c r="F6" i="4"/>
  <c r="D14" i="4" l="1"/>
  <c r="F135" i="4" l="1"/>
  <c r="F136" i="4"/>
  <c r="F137" i="4"/>
  <c r="F138" i="4"/>
  <c r="F139" i="4"/>
  <c r="F140" i="4"/>
  <c r="F141" i="4"/>
  <c r="F142" i="4"/>
  <c r="F144" i="4"/>
  <c r="F145" i="4"/>
  <c r="F146" i="4"/>
  <c r="F148" i="4"/>
  <c r="F149" i="4"/>
  <c r="F150" i="4"/>
  <c r="F151" i="4"/>
  <c r="F152" i="4"/>
  <c r="F153" i="4"/>
  <c r="F154" i="4"/>
  <c r="F155" i="4"/>
  <c r="F156" i="4"/>
  <c r="F157" i="4"/>
  <c r="F158" i="4"/>
  <c r="F159" i="4"/>
  <c r="F160" i="4"/>
  <c r="F161" i="4"/>
  <c r="F162" i="4"/>
  <c r="F163" i="4"/>
  <c r="F147" i="4"/>
  <c r="F143" i="4"/>
  <c r="E132" i="4" l="1"/>
  <c r="F134" i="4"/>
  <c r="E164" i="4" s="1"/>
  <c r="C165" i="4" l="1"/>
  <c r="I299" i="1"/>
  <c r="J299" i="1" s="1"/>
  <c r="K299" i="1" s="1"/>
  <c r="L299" i="1" s="1"/>
  <c r="M299" i="1" s="1"/>
  <c r="I300" i="1"/>
  <c r="J300" i="1" s="1"/>
  <c r="K300" i="1" s="1"/>
  <c r="L300" i="1" s="1"/>
  <c r="I301" i="1"/>
  <c r="J301" i="1" s="1"/>
  <c r="K301" i="1" s="1"/>
  <c r="L301" i="1" s="1"/>
  <c r="P259" i="1"/>
  <c r="S259" i="1" s="1"/>
  <c r="R259" i="1"/>
  <c r="P265" i="1"/>
  <c r="R265" i="1"/>
  <c r="P278" i="1"/>
  <c r="R278" i="1"/>
  <c r="P282" i="1"/>
  <c r="R282" i="1"/>
  <c r="P286" i="1"/>
  <c r="S286" i="1" s="1"/>
  <c r="R286" i="1"/>
  <c r="P305" i="1"/>
  <c r="R305" i="1"/>
  <c r="P328" i="1"/>
  <c r="R328" i="1"/>
  <c r="P345" i="1"/>
  <c r="R345" i="1"/>
  <c r="P350" i="1"/>
  <c r="S350" i="1" s="1"/>
  <c r="R350" i="1"/>
  <c r="P354" i="1"/>
  <c r="R354" i="1"/>
  <c r="C283" i="1"/>
  <c r="I283" i="1"/>
  <c r="J283" i="1" s="1"/>
  <c r="K283" i="1" s="1"/>
  <c r="L283" i="1" s="1"/>
  <c r="C284" i="1"/>
  <c r="I284" i="1"/>
  <c r="J284" i="1" s="1"/>
  <c r="K284" i="1" s="1"/>
  <c r="L284" i="1" s="1"/>
  <c r="C285" i="1"/>
  <c r="I285" i="1"/>
  <c r="J285" i="1" s="1"/>
  <c r="K285" i="1" s="1"/>
  <c r="L285" i="1" s="1"/>
  <c r="S265" i="1" l="1"/>
  <c r="S345" i="1"/>
  <c r="S328" i="1"/>
  <c r="S278" i="1"/>
  <c r="S354" i="1"/>
  <c r="S282" i="1"/>
  <c r="S305" i="1"/>
  <c r="F284" i="1" l="1"/>
  <c r="M284" i="1" s="1"/>
  <c r="P284" i="1" s="1"/>
  <c r="F283" i="1"/>
  <c r="M283" i="1" s="1"/>
  <c r="P283" i="1" s="1"/>
  <c r="R284" i="1" l="1"/>
  <c r="S284" i="1" s="1"/>
  <c r="F285" i="1"/>
  <c r="M285" i="1" s="1"/>
  <c r="P285" i="1" s="1"/>
  <c r="R283" i="1"/>
  <c r="S283" i="1" s="1"/>
  <c r="R285" i="1" l="1"/>
  <c r="S285" i="1" s="1"/>
  <c r="I30" i="1" l="1"/>
  <c r="J30" i="1" s="1"/>
  <c r="K30" i="1" s="1"/>
  <c r="L30" i="1" s="1"/>
  <c r="M30" i="1" s="1"/>
  <c r="C362" i="1" l="1"/>
  <c r="F362" i="1" s="1"/>
  <c r="C361" i="1"/>
  <c r="F361" i="1" s="1"/>
  <c r="C360" i="1"/>
  <c r="F360" i="1" s="1"/>
  <c r="C359" i="1"/>
  <c r="F359" i="1" s="1"/>
  <c r="C358" i="1"/>
  <c r="F358" i="1" s="1"/>
  <c r="C357" i="1"/>
  <c r="F357" i="1" s="1"/>
  <c r="C356" i="1"/>
  <c r="F356" i="1" s="1"/>
  <c r="C355" i="1"/>
  <c r="F355" i="1" s="1"/>
  <c r="C353" i="1"/>
  <c r="C352" i="1"/>
  <c r="C351" i="1"/>
  <c r="C349" i="1"/>
  <c r="F349" i="1" s="1"/>
  <c r="C348" i="1"/>
  <c r="F348" i="1" s="1"/>
  <c r="C347" i="1"/>
  <c r="F347" i="1" s="1"/>
  <c r="C346" i="1"/>
  <c r="F346" i="1" s="1"/>
  <c r="C344" i="1"/>
  <c r="F344" i="1" s="1"/>
  <c r="C343" i="1"/>
  <c r="F343" i="1" s="1"/>
  <c r="C342" i="1"/>
  <c r="F342" i="1" s="1"/>
  <c r="C341" i="1"/>
  <c r="F341" i="1" s="1"/>
  <c r="C340" i="1"/>
  <c r="F340" i="1" s="1"/>
  <c r="C339" i="1"/>
  <c r="F339" i="1" s="1"/>
  <c r="C338" i="1"/>
  <c r="F338" i="1" s="1"/>
  <c r="C337" i="1"/>
  <c r="F337" i="1" s="1"/>
  <c r="C336" i="1"/>
  <c r="F336" i="1" s="1"/>
  <c r="C335" i="1"/>
  <c r="F335" i="1" s="1"/>
  <c r="C334" i="1"/>
  <c r="F334" i="1" s="1"/>
  <c r="C333" i="1"/>
  <c r="F333" i="1" s="1"/>
  <c r="C332" i="1"/>
  <c r="F332" i="1" s="1"/>
  <c r="C331" i="1"/>
  <c r="F331" i="1" s="1"/>
  <c r="C330" i="1"/>
  <c r="F330" i="1" s="1"/>
  <c r="C329" i="1"/>
  <c r="F329" i="1" s="1"/>
  <c r="C327" i="1"/>
  <c r="F327" i="1" s="1"/>
  <c r="C326" i="1"/>
  <c r="F326" i="1" s="1"/>
  <c r="C325" i="1"/>
  <c r="F325" i="1" s="1"/>
  <c r="C324" i="1"/>
  <c r="F324" i="1" s="1"/>
  <c r="C323" i="1"/>
  <c r="F323" i="1" s="1"/>
  <c r="C322" i="1"/>
  <c r="F322" i="1" s="1"/>
  <c r="C321" i="1"/>
  <c r="C320" i="1"/>
  <c r="F320" i="1" s="1"/>
  <c r="C319" i="1"/>
  <c r="F319" i="1" s="1"/>
  <c r="C318" i="1"/>
  <c r="F318" i="1" s="1"/>
  <c r="C317" i="1"/>
  <c r="F317" i="1" s="1"/>
  <c r="C316" i="1"/>
  <c r="F316" i="1" s="1"/>
  <c r="C315" i="1"/>
  <c r="F315" i="1" s="1"/>
  <c r="C314" i="1"/>
  <c r="F314" i="1" s="1"/>
  <c r="C313" i="1"/>
  <c r="F313" i="1" s="1"/>
  <c r="C312" i="1"/>
  <c r="F312" i="1" s="1"/>
  <c r="C311" i="1"/>
  <c r="F311" i="1" s="1"/>
  <c r="C310" i="1"/>
  <c r="F310" i="1" s="1"/>
  <c r="C309" i="1"/>
  <c r="F309" i="1" s="1"/>
  <c r="C308" i="1"/>
  <c r="C307" i="1"/>
  <c r="F307" i="1" s="1"/>
  <c r="C306" i="1"/>
  <c r="F306" i="1" s="1"/>
  <c r="C304" i="1"/>
  <c r="F304" i="1" s="1"/>
  <c r="C303" i="1"/>
  <c r="F303" i="1" s="1"/>
  <c r="C302" i="1"/>
  <c r="F302" i="1" s="1"/>
  <c r="C301" i="1"/>
  <c r="F301" i="1" s="1"/>
  <c r="M301" i="1" s="1"/>
  <c r="C300" i="1"/>
  <c r="F300" i="1" s="1"/>
  <c r="M300" i="1" s="1"/>
  <c r="C298" i="1"/>
  <c r="F298" i="1" s="1"/>
  <c r="C297" i="1"/>
  <c r="F297" i="1" s="1"/>
  <c r="C296" i="1"/>
  <c r="F296" i="1" s="1"/>
  <c r="C295" i="1"/>
  <c r="C294" i="1"/>
  <c r="F294" i="1" s="1"/>
  <c r="C293" i="1"/>
  <c r="F293" i="1" s="1"/>
  <c r="C292" i="1"/>
  <c r="F292" i="1" s="1"/>
  <c r="C291" i="1"/>
  <c r="F291" i="1" s="1"/>
  <c r="C290" i="1"/>
  <c r="F290" i="1" s="1"/>
  <c r="C289" i="1"/>
  <c r="F289" i="1" s="1"/>
  <c r="C288" i="1"/>
  <c r="F288" i="1" s="1"/>
  <c r="C287" i="1"/>
  <c r="F287" i="1" s="1"/>
  <c r="C281" i="1"/>
  <c r="F281" i="1" s="1"/>
  <c r="C280" i="1"/>
  <c r="F280" i="1" s="1"/>
  <c r="C279" i="1"/>
  <c r="F279" i="1" s="1"/>
  <c r="C277" i="1"/>
  <c r="F277" i="1" s="1"/>
  <c r="C276" i="1"/>
  <c r="F276" i="1" s="1"/>
  <c r="C275" i="1"/>
  <c r="F275" i="1" s="1"/>
  <c r="C274" i="1"/>
  <c r="F274" i="1" s="1"/>
  <c r="C273" i="1"/>
  <c r="F273" i="1" s="1"/>
  <c r="C272" i="1"/>
  <c r="F272" i="1" s="1"/>
  <c r="C271" i="1"/>
  <c r="F271" i="1" s="1"/>
  <c r="C270" i="1"/>
  <c r="F270" i="1" s="1"/>
  <c r="C269" i="1"/>
  <c r="F269" i="1" s="1"/>
  <c r="C268" i="1"/>
  <c r="F268" i="1" s="1"/>
  <c r="C267" i="1"/>
  <c r="F267" i="1" s="1"/>
  <c r="C266" i="1"/>
  <c r="F266" i="1" s="1"/>
  <c r="C264" i="1"/>
  <c r="F264" i="1" s="1"/>
  <c r="C263" i="1"/>
  <c r="F263" i="1" s="1"/>
  <c r="C262" i="1"/>
  <c r="F262" i="1" s="1"/>
  <c r="C261" i="1"/>
  <c r="F261" i="1" s="1"/>
  <c r="C260" i="1"/>
  <c r="F260" i="1" s="1"/>
  <c r="C258" i="1"/>
  <c r="F258" i="1" s="1"/>
  <c r="C257" i="1"/>
  <c r="F257" i="1" s="1"/>
  <c r="C256" i="1"/>
  <c r="F256" i="1" s="1"/>
  <c r="C6" i="1"/>
  <c r="F6" i="1" s="1"/>
  <c r="C7" i="1"/>
  <c r="F7" i="1" s="1"/>
  <c r="C8" i="1"/>
  <c r="F8" i="1" s="1"/>
  <c r="C9" i="1"/>
  <c r="F9" i="1" s="1"/>
  <c r="C10" i="1"/>
  <c r="F10" i="1" s="1"/>
  <c r="C11" i="1"/>
  <c r="F11" i="1" s="1"/>
  <c r="C12" i="1"/>
  <c r="F12" i="1" s="1"/>
  <c r="C13" i="1"/>
  <c r="F13" i="1" s="1"/>
  <c r="C14" i="1"/>
  <c r="C15" i="1"/>
  <c r="C16" i="1"/>
  <c r="F16" i="1" s="1"/>
  <c r="C17" i="1"/>
  <c r="C18" i="1"/>
  <c r="F18" i="1" s="1"/>
  <c r="C19" i="1"/>
  <c r="F19" i="1" s="1"/>
  <c r="C20" i="1"/>
  <c r="F20" i="1" s="1"/>
  <c r="C21" i="1"/>
  <c r="F21" i="1" s="1"/>
  <c r="C22" i="1"/>
  <c r="F22" i="1" s="1"/>
  <c r="C23" i="1"/>
  <c r="F23" i="1" s="1"/>
  <c r="C24" i="1"/>
  <c r="F24" i="1" s="1"/>
  <c r="C25" i="1"/>
  <c r="F25" i="1" s="1"/>
  <c r="C26" i="1"/>
  <c r="C27" i="1"/>
  <c r="F27" i="1" s="1"/>
  <c r="C28" i="1"/>
  <c r="F28" i="1" s="1"/>
  <c r="C29" i="1"/>
  <c r="F29" i="1" s="1"/>
  <c r="C31" i="1"/>
  <c r="F31" i="1" s="1"/>
  <c r="C32" i="1"/>
  <c r="F32" i="1" s="1"/>
  <c r="C33" i="1"/>
  <c r="F33" i="1" s="1"/>
  <c r="C34" i="1"/>
  <c r="F34" i="1" s="1"/>
  <c r="C35" i="1"/>
  <c r="F35" i="1" s="1"/>
  <c r="C36" i="1"/>
  <c r="C37" i="1"/>
  <c r="F37" i="1" s="1"/>
  <c r="C38" i="1"/>
  <c r="F38" i="1" s="1"/>
  <c r="C39" i="1"/>
  <c r="F39" i="1" s="1"/>
  <c r="C40" i="1"/>
  <c r="F40" i="1" s="1"/>
  <c r="C41" i="1"/>
  <c r="C42" i="1"/>
  <c r="F42" i="1" s="1"/>
  <c r="C43" i="1"/>
  <c r="F43" i="1" s="1"/>
  <c r="C44" i="1"/>
  <c r="F44" i="1" s="1"/>
  <c r="C45" i="1"/>
  <c r="F45" i="1" s="1"/>
  <c r="C46" i="1"/>
  <c r="F46" i="1" s="1"/>
  <c r="C47" i="1"/>
  <c r="F47" i="1" s="1"/>
  <c r="C48" i="1"/>
  <c r="C49" i="1"/>
  <c r="F49" i="1" s="1"/>
  <c r="C50" i="1"/>
  <c r="F50" i="1" s="1"/>
  <c r="C51" i="1"/>
  <c r="F51" i="1" s="1"/>
  <c r="C52" i="1"/>
  <c r="F52" i="1" s="1"/>
  <c r="C53" i="1"/>
  <c r="F53" i="1" s="1"/>
  <c r="C54" i="1"/>
  <c r="F54" i="1" s="1"/>
  <c r="C55" i="1"/>
  <c r="F55" i="1" s="1"/>
  <c r="C56" i="1"/>
  <c r="F56" i="1" s="1"/>
  <c r="C57" i="1"/>
  <c r="C58" i="1"/>
  <c r="C59" i="1"/>
  <c r="F59" i="1" s="1"/>
  <c r="C60" i="1"/>
  <c r="F60" i="1" s="1"/>
  <c r="C61" i="1"/>
  <c r="F61" i="1" s="1"/>
  <c r="C62" i="1"/>
  <c r="F62" i="1" s="1"/>
  <c r="C63" i="1"/>
  <c r="F63" i="1" s="1"/>
  <c r="C64" i="1"/>
  <c r="F64" i="1" s="1"/>
  <c r="C65" i="1"/>
  <c r="F65" i="1" s="1"/>
  <c r="C66" i="1"/>
  <c r="F66" i="1" s="1"/>
  <c r="C67" i="1"/>
  <c r="F67" i="1" s="1"/>
  <c r="C68" i="1"/>
  <c r="F68" i="1" s="1"/>
  <c r="C69" i="1"/>
  <c r="F69" i="1" s="1"/>
  <c r="C70" i="1"/>
  <c r="F70" i="1" s="1"/>
  <c r="C71" i="1"/>
  <c r="F71" i="1" s="1"/>
  <c r="C72" i="1"/>
  <c r="F72" i="1" s="1"/>
  <c r="C73" i="1"/>
  <c r="F73" i="1" s="1"/>
  <c r="C74" i="1"/>
  <c r="C75" i="1"/>
  <c r="F75" i="1" s="1"/>
  <c r="C76" i="1"/>
  <c r="F76" i="1" s="1"/>
  <c r="C77" i="1"/>
  <c r="F77" i="1" s="1"/>
  <c r="C78" i="1"/>
  <c r="F78" i="1" s="1"/>
  <c r="C79" i="1"/>
  <c r="F79" i="1" s="1"/>
  <c r="C80" i="1"/>
  <c r="F80" i="1" s="1"/>
  <c r="C81" i="1"/>
  <c r="F81" i="1" s="1"/>
  <c r="C82" i="1"/>
  <c r="F82" i="1" s="1"/>
  <c r="C83" i="1"/>
  <c r="F83" i="1" s="1"/>
  <c r="C84" i="1"/>
  <c r="F84" i="1" s="1"/>
  <c r="C85" i="1"/>
  <c r="F85" i="1" s="1"/>
  <c r="C86" i="1"/>
  <c r="F86" i="1" s="1"/>
  <c r="C87" i="1"/>
  <c r="C88" i="1"/>
  <c r="F88" i="1" s="1"/>
  <c r="C89" i="1"/>
  <c r="F89" i="1" s="1"/>
  <c r="C90" i="1"/>
  <c r="F90" i="1" s="1"/>
  <c r="C91" i="1"/>
  <c r="F91" i="1" s="1"/>
  <c r="C92" i="1"/>
  <c r="F92" i="1" s="1"/>
  <c r="C93" i="1"/>
  <c r="F93" i="1" s="1"/>
  <c r="C94" i="1"/>
  <c r="F94" i="1" s="1"/>
  <c r="C95" i="1"/>
  <c r="C96" i="1"/>
  <c r="F96" i="1" s="1"/>
  <c r="C97" i="1"/>
  <c r="F97" i="1" s="1"/>
  <c r="C98" i="1"/>
  <c r="F98" i="1" s="1"/>
  <c r="C99" i="1"/>
  <c r="F99" i="1" s="1"/>
  <c r="C100" i="1"/>
  <c r="F100" i="1" s="1"/>
  <c r="C101" i="1"/>
  <c r="F101" i="1" s="1"/>
  <c r="C102" i="1"/>
  <c r="F102" i="1" s="1"/>
  <c r="C103" i="1"/>
  <c r="F103" i="1" s="1"/>
  <c r="C104" i="1"/>
  <c r="F104" i="1" s="1"/>
  <c r="C105" i="1"/>
  <c r="C106" i="1"/>
  <c r="F106" i="1" s="1"/>
  <c r="C107" i="1"/>
  <c r="F107" i="1" s="1"/>
  <c r="C108" i="1"/>
  <c r="F108" i="1" s="1"/>
  <c r="C109" i="1"/>
  <c r="C110" i="1"/>
  <c r="F110" i="1" s="1"/>
  <c r="C111" i="1"/>
  <c r="F111" i="1" s="1"/>
  <c r="C112" i="1"/>
  <c r="F112" i="1" s="1"/>
  <c r="C113" i="1"/>
  <c r="F113" i="1" s="1"/>
  <c r="C114" i="1"/>
  <c r="F114" i="1" s="1"/>
  <c r="C115" i="1"/>
  <c r="C116" i="1"/>
  <c r="F116" i="1" s="1"/>
  <c r="C117" i="1"/>
  <c r="F117" i="1" s="1"/>
  <c r="C118" i="1"/>
  <c r="F118" i="1" s="1"/>
  <c r="C119" i="1"/>
  <c r="F119" i="1" s="1"/>
  <c r="C120" i="1"/>
  <c r="F120" i="1" s="1"/>
  <c r="C121" i="1"/>
  <c r="F121" i="1" s="1"/>
  <c r="C122" i="1"/>
  <c r="F122" i="1" s="1"/>
  <c r="C123" i="1"/>
  <c r="F123" i="1" s="1"/>
  <c r="C124" i="1"/>
  <c r="F124" i="1" s="1"/>
  <c r="C125" i="1"/>
  <c r="F125" i="1" s="1"/>
  <c r="C126" i="1"/>
  <c r="F126" i="1" s="1"/>
  <c r="C127" i="1"/>
  <c r="F127" i="1" s="1"/>
  <c r="C128" i="1"/>
  <c r="F128" i="1" s="1"/>
  <c r="C129" i="1"/>
  <c r="F129" i="1" s="1"/>
  <c r="C130" i="1"/>
  <c r="F130" i="1" s="1"/>
  <c r="C131" i="1"/>
  <c r="F131" i="1" s="1"/>
  <c r="C132" i="1"/>
  <c r="F132" i="1" s="1"/>
  <c r="C133" i="1"/>
  <c r="F133" i="1" s="1"/>
  <c r="C134" i="1"/>
  <c r="F134" i="1" s="1"/>
  <c r="C135" i="1"/>
  <c r="F135" i="1" s="1"/>
  <c r="C136" i="1"/>
  <c r="F136" i="1" s="1"/>
  <c r="C137" i="1"/>
  <c r="F137" i="1" s="1"/>
  <c r="C138" i="1"/>
  <c r="F138" i="1" s="1"/>
  <c r="C139" i="1"/>
  <c r="C140" i="1"/>
  <c r="F140" i="1" s="1"/>
  <c r="C141" i="1"/>
  <c r="F141" i="1" s="1"/>
  <c r="C142" i="1"/>
  <c r="F142" i="1" s="1"/>
  <c r="C143" i="1"/>
  <c r="C144" i="1"/>
  <c r="F144" i="1" s="1"/>
  <c r="C145" i="1"/>
  <c r="F145" i="1" s="1"/>
  <c r="C146" i="1"/>
  <c r="C147" i="1"/>
  <c r="F147" i="1" s="1"/>
  <c r="C148" i="1"/>
  <c r="F148" i="1" s="1"/>
  <c r="C149" i="1"/>
  <c r="F149" i="1" s="1"/>
  <c r="C150" i="1"/>
  <c r="F150" i="1" s="1"/>
  <c r="C151" i="1"/>
  <c r="F151" i="1" s="1"/>
  <c r="C152" i="1"/>
  <c r="F152" i="1" s="1"/>
  <c r="C153" i="1"/>
  <c r="F153" i="1" s="1"/>
  <c r="C154" i="1"/>
  <c r="F154" i="1" s="1"/>
  <c r="C155" i="1"/>
  <c r="F155" i="1" s="1"/>
  <c r="C156" i="1"/>
  <c r="F156" i="1" s="1"/>
  <c r="C157" i="1"/>
  <c r="F157" i="1" s="1"/>
  <c r="C158" i="1"/>
  <c r="F158" i="1" s="1"/>
  <c r="C159" i="1"/>
  <c r="F159" i="1" s="1"/>
  <c r="C160" i="1"/>
  <c r="F160" i="1" s="1"/>
  <c r="C161" i="1"/>
  <c r="F161" i="1" s="1"/>
  <c r="C162" i="1"/>
  <c r="F162" i="1" s="1"/>
  <c r="C163" i="1"/>
  <c r="F163" i="1" s="1"/>
  <c r="C164" i="1"/>
  <c r="F164" i="1" s="1"/>
  <c r="C165" i="1"/>
  <c r="F165" i="1" s="1"/>
  <c r="C166" i="1"/>
  <c r="F166" i="1" s="1"/>
  <c r="C167" i="1"/>
  <c r="F167" i="1" s="1"/>
  <c r="C168" i="1"/>
  <c r="F168" i="1" s="1"/>
  <c r="C169" i="1"/>
  <c r="F169" i="1" s="1"/>
  <c r="C170" i="1"/>
  <c r="F170" i="1" s="1"/>
  <c r="C171" i="1"/>
  <c r="F171" i="1" s="1"/>
  <c r="C172" i="1"/>
  <c r="F172" i="1" s="1"/>
  <c r="C173" i="1"/>
  <c r="F173" i="1" s="1"/>
  <c r="C174" i="1"/>
  <c r="F174" i="1" s="1"/>
  <c r="C175" i="1"/>
  <c r="F175" i="1" s="1"/>
  <c r="C176" i="1"/>
  <c r="F176" i="1" s="1"/>
  <c r="C177" i="1"/>
  <c r="F177" i="1" s="1"/>
  <c r="C178" i="1"/>
  <c r="F178" i="1" s="1"/>
  <c r="C179" i="1"/>
  <c r="F179" i="1" s="1"/>
  <c r="C180" i="1"/>
  <c r="F180" i="1" s="1"/>
  <c r="C181" i="1"/>
  <c r="F181" i="1" s="1"/>
  <c r="C182" i="1"/>
  <c r="F182" i="1" s="1"/>
  <c r="C183" i="1"/>
  <c r="F183" i="1" s="1"/>
  <c r="C184" i="1"/>
  <c r="F184" i="1" s="1"/>
  <c r="C185" i="1"/>
  <c r="F185" i="1" s="1"/>
  <c r="C186" i="1"/>
  <c r="F186" i="1" s="1"/>
  <c r="C187" i="1"/>
  <c r="F187" i="1" s="1"/>
  <c r="C188" i="1"/>
  <c r="F188" i="1" s="1"/>
  <c r="C189" i="1"/>
  <c r="F189" i="1" s="1"/>
  <c r="C190" i="1"/>
  <c r="F190" i="1" s="1"/>
  <c r="C191" i="1"/>
  <c r="F191" i="1" s="1"/>
  <c r="C192" i="1"/>
  <c r="F192" i="1" s="1"/>
  <c r="C193" i="1"/>
  <c r="F193" i="1" s="1"/>
  <c r="C194" i="1"/>
  <c r="C195" i="1"/>
  <c r="C196" i="1"/>
  <c r="C197" i="1"/>
  <c r="C198" i="1"/>
  <c r="F198" i="1" s="1"/>
  <c r="C199" i="1"/>
  <c r="F199" i="1" s="1"/>
  <c r="C200" i="1"/>
  <c r="F200" i="1" s="1"/>
  <c r="C201" i="1"/>
  <c r="F201" i="1" s="1"/>
  <c r="C202" i="1"/>
  <c r="F202" i="1" s="1"/>
  <c r="C203" i="1"/>
  <c r="F203" i="1" s="1"/>
  <c r="C204" i="1"/>
  <c r="F204" i="1" s="1"/>
  <c r="C205" i="1"/>
  <c r="F205" i="1" s="1"/>
  <c r="C206" i="1"/>
  <c r="F206" i="1" s="1"/>
  <c r="C207" i="1"/>
  <c r="F207" i="1" s="1"/>
  <c r="C208" i="1"/>
  <c r="F208" i="1" s="1"/>
  <c r="C209" i="1"/>
  <c r="F209" i="1" s="1"/>
  <c r="C210" i="1"/>
  <c r="F210" i="1" s="1"/>
  <c r="C211" i="1"/>
  <c r="F211" i="1" s="1"/>
  <c r="C212" i="1"/>
  <c r="F212" i="1" s="1"/>
  <c r="C213" i="1"/>
  <c r="C214" i="1"/>
  <c r="F214" i="1" s="1"/>
  <c r="C215" i="1"/>
  <c r="F215" i="1" s="1"/>
  <c r="C216" i="1"/>
  <c r="F216" i="1" s="1"/>
  <c r="C217" i="1"/>
  <c r="F217" i="1" s="1"/>
  <c r="C218" i="1"/>
  <c r="F218" i="1" s="1"/>
  <c r="C219" i="1"/>
  <c r="F219" i="1" s="1"/>
  <c r="C220" i="1"/>
  <c r="F220" i="1" s="1"/>
  <c r="C221" i="1"/>
  <c r="F221" i="1" s="1"/>
  <c r="C222" i="1"/>
  <c r="F222" i="1" s="1"/>
  <c r="C223" i="1"/>
  <c r="F223" i="1" s="1"/>
  <c r="C224" i="1"/>
  <c r="C225" i="1"/>
  <c r="F225" i="1" s="1"/>
  <c r="C226" i="1"/>
  <c r="F226" i="1" s="1"/>
  <c r="C227" i="1"/>
  <c r="F227" i="1" s="1"/>
  <c r="C228" i="1"/>
  <c r="F228" i="1" s="1"/>
  <c r="C229" i="1"/>
  <c r="C230" i="1"/>
  <c r="F230" i="1" s="1"/>
  <c r="C231" i="1"/>
  <c r="F231" i="1" s="1"/>
  <c r="C232" i="1"/>
  <c r="F232" i="1" s="1"/>
  <c r="C233" i="1"/>
  <c r="F233" i="1" s="1"/>
  <c r="C234" i="1"/>
  <c r="F234" i="1" s="1"/>
  <c r="C235" i="1"/>
  <c r="F235" i="1" s="1"/>
  <c r="C236" i="1"/>
  <c r="F236" i="1" s="1"/>
  <c r="C237" i="1"/>
  <c r="F237" i="1" s="1"/>
  <c r="C238" i="1"/>
  <c r="C239" i="1"/>
  <c r="F239" i="1" s="1"/>
  <c r="C240" i="1"/>
  <c r="F240" i="1" s="1"/>
  <c r="C241" i="1"/>
  <c r="F241" i="1" s="1"/>
  <c r="C242" i="1"/>
  <c r="C243" i="1"/>
  <c r="F243" i="1" s="1"/>
  <c r="C244" i="1"/>
  <c r="F244" i="1" s="1"/>
  <c r="C245" i="1"/>
  <c r="F245" i="1" s="1"/>
  <c r="C246" i="1"/>
  <c r="F246" i="1" s="1"/>
  <c r="C247" i="1"/>
  <c r="F247" i="1" s="1"/>
  <c r="C248" i="1"/>
  <c r="F248" i="1" s="1"/>
  <c r="C249" i="1"/>
  <c r="F249" i="1" s="1"/>
  <c r="C250" i="1"/>
  <c r="F250" i="1" s="1"/>
  <c r="C251" i="1"/>
  <c r="C252" i="1"/>
  <c r="F252" i="1" s="1"/>
  <c r="C253" i="1"/>
  <c r="F253" i="1" s="1"/>
  <c r="C254" i="1"/>
  <c r="F254" i="1" s="1"/>
  <c r="C5" i="1"/>
  <c r="F5" i="1" s="1"/>
  <c r="I139" i="1" l="1"/>
  <c r="J139" i="1" s="1"/>
  <c r="K139" i="1" s="1"/>
  <c r="L139" i="1" s="1"/>
  <c r="M139" i="1" s="1"/>
  <c r="I251" i="1"/>
  <c r="J251" i="1" s="1"/>
  <c r="K251" i="1" s="1"/>
  <c r="L251" i="1" s="1"/>
  <c r="M251" i="1" s="1"/>
  <c r="I168" i="1"/>
  <c r="J168" i="1" s="1"/>
  <c r="K168" i="1" s="1"/>
  <c r="L168" i="1" s="1"/>
  <c r="I308" i="1"/>
  <c r="J308" i="1" s="1"/>
  <c r="K308" i="1" s="1"/>
  <c r="L308" i="1" s="1"/>
  <c r="M308" i="1" s="1"/>
  <c r="I362" i="1"/>
  <c r="J362" i="1" s="1"/>
  <c r="K362" i="1" s="1"/>
  <c r="L362" i="1" s="1"/>
  <c r="I361" i="1"/>
  <c r="J361" i="1" s="1"/>
  <c r="K361" i="1" s="1"/>
  <c r="L361" i="1" s="1"/>
  <c r="I360" i="1"/>
  <c r="J360" i="1" s="1"/>
  <c r="K360" i="1" s="1"/>
  <c r="L360" i="1" s="1"/>
  <c r="I359" i="1"/>
  <c r="J359" i="1" s="1"/>
  <c r="K359" i="1" s="1"/>
  <c r="L359" i="1" s="1"/>
  <c r="I358" i="1"/>
  <c r="J358" i="1" s="1"/>
  <c r="K358" i="1" s="1"/>
  <c r="L358" i="1" s="1"/>
  <c r="I357" i="1"/>
  <c r="J357" i="1" s="1"/>
  <c r="K357" i="1" s="1"/>
  <c r="L357" i="1" s="1"/>
  <c r="I356" i="1"/>
  <c r="J356" i="1" s="1"/>
  <c r="K356" i="1" s="1"/>
  <c r="L356" i="1" s="1"/>
  <c r="I355" i="1"/>
  <c r="J355" i="1" s="1"/>
  <c r="K355" i="1" s="1"/>
  <c r="L355" i="1" s="1"/>
  <c r="I353" i="1"/>
  <c r="J353" i="1" s="1"/>
  <c r="K353" i="1" s="1"/>
  <c r="L353" i="1" s="1"/>
  <c r="I352" i="1"/>
  <c r="J352" i="1" s="1"/>
  <c r="K352" i="1" s="1"/>
  <c r="L352" i="1" s="1"/>
  <c r="I351" i="1"/>
  <c r="J351" i="1" s="1"/>
  <c r="K351" i="1" s="1"/>
  <c r="L351" i="1" s="1"/>
  <c r="I349" i="1"/>
  <c r="J349" i="1" s="1"/>
  <c r="K349" i="1" s="1"/>
  <c r="L349" i="1" s="1"/>
  <c r="I348" i="1"/>
  <c r="J348" i="1" s="1"/>
  <c r="K348" i="1" s="1"/>
  <c r="L348" i="1" s="1"/>
  <c r="I347" i="1"/>
  <c r="J347" i="1" s="1"/>
  <c r="K347" i="1" s="1"/>
  <c r="L347" i="1" s="1"/>
  <c r="I346" i="1"/>
  <c r="J346" i="1" s="1"/>
  <c r="K346" i="1" s="1"/>
  <c r="L346" i="1" s="1"/>
  <c r="I344" i="1"/>
  <c r="J344" i="1" s="1"/>
  <c r="K344" i="1" s="1"/>
  <c r="L344" i="1" s="1"/>
  <c r="I343" i="1"/>
  <c r="J343" i="1" s="1"/>
  <c r="K343" i="1" s="1"/>
  <c r="L343" i="1" s="1"/>
  <c r="I342" i="1"/>
  <c r="J342" i="1" s="1"/>
  <c r="K342" i="1" s="1"/>
  <c r="L342" i="1" s="1"/>
  <c r="I341" i="1"/>
  <c r="J341" i="1" s="1"/>
  <c r="K341" i="1" s="1"/>
  <c r="L341" i="1" s="1"/>
  <c r="I340" i="1"/>
  <c r="J340" i="1" s="1"/>
  <c r="K340" i="1" s="1"/>
  <c r="L340" i="1" s="1"/>
  <c r="I339" i="1"/>
  <c r="J339" i="1" s="1"/>
  <c r="K339" i="1" s="1"/>
  <c r="L339" i="1" s="1"/>
  <c r="I338" i="1"/>
  <c r="J338" i="1" s="1"/>
  <c r="K338" i="1" s="1"/>
  <c r="L338" i="1" s="1"/>
  <c r="I337" i="1"/>
  <c r="J337" i="1" s="1"/>
  <c r="K337" i="1" s="1"/>
  <c r="L337" i="1" s="1"/>
  <c r="I336" i="1"/>
  <c r="J336" i="1" s="1"/>
  <c r="K336" i="1" s="1"/>
  <c r="L336" i="1" s="1"/>
  <c r="I335" i="1"/>
  <c r="J335" i="1" s="1"/>
  <c r="K335" i="1" s="1"/>
  <c r="L335" i="1" s="1"/>
  <c r="I334" i="1"/>
  <c r="J334" i="1" s="1"/>
  <c r="K334" i="1" s="1"/>
  <c r="L334" i="1" s="1"/>
  <c r="I333" i="1"/>
  <c r="J333" i="1" s="1"/>
  <c r="K333" i="1" s="1"/>
  <c r="L333" i="1" s="1"/>
  <c r="I332" i="1"/>
  <c r="J332" i="1" s="1"/>
  <c r="K332" i="1" s="1"/>
  <c r="L332" i="1" s="1"/>
  <c r="I331" i="1"/>
  <c r="J331" i="1" s="1"/>
  <c r="K331" i="1" s="1"/>
  <c r="L331" i="1" s="1"/>
  <c r="I330" i="1"/>
  <c r="J330" i="1" s="1"/>
  <c r="K330" i="1" s="1"/>
  <c r="L330" i="1" s="1"/>
  <c r="I329" i="1"/>
  <c r="J329" i="1" s="1"/>
  <c r="K329" i="1" s="1"/>
  <c r="L329" i="1" s="1"/>
  <c r="I327" i="1"/>
  <c r="J327" i="1" s="1"/>
  <c r="K327" i="1" s="1"/>
  <c r="L327" i="1" s="1"/>
  <c r="I326" i="1"/>
  <c r="J326" i="1" s="1"/>
  <c r="K326" i="1" s="1"/>
  <c r="L326" i="1" s="1"/>
  <c r="I325" i="1"/>
  <c r="J325" i="1" s="1"/>
  <c r="K325" i="1" s="1"/>
  <c r="L325" i="1" s="1"/>
  <c r="I324" i="1"/>
  <c r="J324" i="1" s="1"/>
  <c r="K324" i="1" s="1"/>
  <c r="L324" i="1" s="1"/>
  <c r="I323" i="1"/>
  <c r="J323" i="1" s="1"/>
  <c r="K323" i="1" s="1"/>
  <c r="L323" i="1" s="1"/>
  <c r="I322" i="1"/>
  <c r="J322" i="1" s="1"/>
  <c r="K322" i="1" s="1"/>
  <c r="L322" i="1" s="1"/>
  <c r="I321" i="1"/>
  <c r="J321" i="1" s="1"/>
  <c r="K321" i="1" s="1"/>
  <c r="L321" i="1" s="1"/>
  <c r="I320" i="1"/>
  <c r="J320" i="1" s="1"/>
  <c r="K320" i="1" s="1"/>
  <c r="L320" i="1" s="1"/>
  <c r="I319" i="1"/>
  <c r="J319" i="1" s="1"/>
  <c r="K319" i="1" s="1"/>
  <c r="L319" i="1" s="1"/>
  <c r="I318" i="1"/>
  <c r="J318" i="1" s="1"/>
  <c r="K318" i="1" s="1"/>
  <c r="L318" i="1" s="1"/>
  <c r="I317" i="1"/>
  <c r="J317" i="1" s="1"/>
  <c r="K317" i="1" s="1"/>
  <c r="L317" i="1" s="1"/>
  <c r="I316" i="1"/>
  <c r="J316" i="1" s="1"/>
  <c r="K316" i="1" s="1"/>
  <c r="L316" i="1" s="1"/>
  <c r="I315" i="1"/>
  <c r="J315" i="1" s="1"/>
  <c r="K315" i="1" s="1"/>
  <c r="L315" i="1" s="1"/>
  <c r="I314" i="1"/>
  <c r="J314" i="1" s="1"/>
  <c r="K314" i="1" s="1"/>
  <c r="L314" i="1" s="1"/>
  <c r="I313" i="1"/>
  <c r="J313" i="1" s="1"/>
  <c r="K313" i="1" s="1"/>
  <c r="L313" i="1" s="1"/>
  <c r="I312" i="1"/>
  <c r="J312" i="1" s="1"/>
  <c r="K312" i="1" s="1"/>
  <c r="L312" i="1" s="1"/>
  <c r="I311" i="1"/>
  <c r="J311" i="1" s="1"/>
  <c r="K311" i="1" s="1"/>
  <c r="L311" i="1" s="1"/>
  <c r="I310" i="1"/>
  <c r="J310" i="1" s="1"/>
  <c r="K310" i="1" s="1"/>
  <c r="L310" i="1" s="1"/>
  <c r="I309" i="1"/>
  <c r="J309" i="1" s="1"/>
  <c r="K309" i="1" s="1"/>
  <c r="L309" i="1" s="1"/>
  <c r="I307" i="1"/>
  <c r="J307" i="1" s="1"/>
  <c r="K307" i="1" s="1"/>
  <c r="L307" i="1" s="1"/>
  <c r="I306" i="1"/>
  <c r="J306" i="1" s="1"/>
  <c r="K306" i="1" s="1"/>
  <c r="L306" i="1" s="1"/>
  <c r="I304" i="1"/>
  <c r="J304" i="1" s="1"/>
  <c r="K304" i="1" s="1"/>
  <c r="L304" i="1" s="1"/>
  <c r="I303" i="1"/>
  <c r="J303" i="1" s="1"/>
  <c r="K303" i="1" s="1"/>
  <c r="L303" i="1" s="1"/>
  <c r="I302" i="1"/>
  <c r="J302" i="1" s="1"/>
  <c r="K302" i="1" s="1"/>
  <c r="L302" i="1" s="1"/>
  <c r="I298" i="1"/>
  <c r="J298" i="1" s="1"/>
  <c r="K298" i="1" s="1"/>
  <c r="L298" i="1" s="1"/>
  <c r="I297" i="1"/>
  <c r="J297" i="1" s="1"/>
  <c r="K297" i="1" s="1"/>
  <c r="L297" i="1" s="1"/>
  <c r="I296" i="1"/>
  <c r="J296" i="1" s="1"/>
  <c r="K296" i="1" s="1"/>
  <c r="L296" i="1" s="1"/>
  <c r="I295" i="1"/>
  <c r="J295" i="1" s="1"/>
  <c r="K295" i="1" s="1"/>
  <c r="L295" i="1" s="1"/>
  <c r="I294" i="1"/>
  <c r="J294" i="1" s="1"/>
  <c r="K294" i="1" s="1"/>
  <c r="L294" i="1" s="1"/>
  <c r="I293" i="1"/>
  <c r="J293" i="1" s="1"/>
  <c r="K293" i="1" s="1"/>
  <c r="L293" i="1" s="1"/>
  <c r="I292" i="1"/>
  <c r="J292" i="1" s="1"/>
  <c r="K292" i="1" s="1"/>
  <c r="L292" i="1" s="1"/>
  <c r="I291" i="1"/>
  <c r="J291" i="1" s="1"/>
  <c r="K291" i="1" s="1"/>
  <c r="L291" i="1" s="1"/>
  <c r="I290" i="1"/>
  <c r="J290" i="1" s="1"/>
  <c r="K290" i="1" s="1"/>
  <c r="L290" i="1" s="1"/>
  <c r="I289" i="1"/>
  <c r="J289" i="1" s="1"/>
  <c r="K289" i="1" s="1"/>
  <c r="L289" i="1" s="1"/>
  <c r="I288" i="1"/>
  <c r="J288" i="1" s="1"/>
  <c r="K288" i="1" s="1"/>
  <c r="L288" i="1" s="1"/>
  <c r="I287" i="1"/>
  <c r="J287" i="1" s="1"/>
  <c r="K287" i="1" s="1"/>
  <c r="L287" i="1" s="1"/>
  <c r="I281" i="1"/>
  <c r="J281" i="1" s="1"/>
  <c r="K281" i="1" s="1"/>
  <c r="L281" i="1" s="1"/>
  <c r="I280" i="1"/>
  <c r="J280" i="1" s="1"/>
  <c r="K280" i="1" s="1"/>
  <c r="L280" i="1" s="1"/>
  <c r="I279" i="1"/>
  <c r="J279" i="1" s="1"/>
  <c r="K279" i="1" s="1"/>
  <c r="L279" i="1" s="1"/>
  <c r="P308" i="1" l="1"/>
  <c r="R308" i="1"/>
  <c r="M168" i="1"/>
  <c r="S308" i="1" l="1"/>
  <c r="P168" i="1"/>
  <c r="R168" i="1"/>
  <c r="S168" i="1" l="1"/>
  <c r="I143" i="1"/>
  <c r="J143" i="1" s="1"/>
  <c r="K143" i="1" s="1"/>
  <c r="L143" i="1" s="1"/>
  <c r="M143" i="1" s="1"/>
  <c r="I41" i="1"/>
  <c r="J41" i="1" s="1"/>
  <c r="K41" i="1" s="1"/>
  <c r="L41" i="1" s="1"/>
  <c r="M41" i="1" s="1"/>
  <c r="I42" i="1"/>
  <c r="J42" i="1" s="1"/>
  <c r="K42" i="1" s="1"/>
  <c r="L42" i="1" s="1"/>
  <c r="I277" i="1"/>
  <c r="J277" i="1" s="1"/>
  <c r="K277" i="1" s="1"/>
  <c r="L277" i="1" s="1"/>
  <c r="I276" i="1"/>
  <c r="J276" i="1" s="1"/>
  <c r="K276" i="1" s="1"/>
  <c r="L276" i="1" s="1"/>
  <c r="I275" i="1"/>
  <c r="J275" i="1" s="1"/>
  <c r="K275" i="1" s="1"/>
  <c r="L275" i="1" s="1"/>
  <c r="I274" i="1"/>
  <c r="J274" i="1" s="1"/>
  <c r="K274" i="1" s="1"/>
  <c r="L274" i="1" s="1"/>
  <c r="I273" i="1"/>
  <c r="J273" i="1" s="1"/>
  <c r="K273" i="1" s="1"/>
  <c r="L273" i="1" s="1"/>
  <c r="I272" i="1"/>
  <c r="J272" i="1" s="1"/>
  <c r="K272" i="1" s="1"/>
  <c r="L272" i="1" s="1"/>
  <c r="I271" i="1"/>
  <c r="J271" i="1" s="1"/>
  <c r="K271" i="1" s="1"/>
  <c r="L271" i="1" s="1"/>
  <c r="I270" i="1"/>
  <c r="J270" i="1" s="1"/>
  <c r="K270" i="1" s="1"/>
  <c r="L270" i="1" s="1"/>
  <c r="I269" i="1"/>
  <c r="J269" i="1" s="1"/>
  <c r="K269" i="1" s="1"/>
  <c r="L269" i="1" s="1"/>
  <c r="I268" i="1"/>
  <c r="J268" i="1" s="1"/>
  <c r="K268" i="1" s="1"/>
  <c r="L268" i="1" s="1"/>
  <c r="I267" i="1"/>
  <c r="J267" i="1" s="1"/>
  <c r="K267" i="1" s="1"/>
  <c r="L267" i="1" s="1"/>
  <c r="I266" i="1"/>
  <c r="J266" i="1" s="1"/>
  <c r="K266" i="1" s="1"/>
  <c r="L266" i="1" s="1"/>
  <c r="I264" i="1"/>
  <c r="J264" i="1" s="1"/>
  <c r="K264" i="1" s="1"/>
  <c r="L264" i="1" s="1"/>
  <c r="I263" i="1"/>
  <c r="J263" i="1" s="1"/>
  <c r="K263" i="1" s="1"/>
  <c r="L263" i="1" s="1"/>
  <c r="I262" i="1"/>
  <c r="J262" i="1" s="1"/>
  <c r="K262" i="1" s="1"/>
  <c r="L262" i="1" s="1"/>
  <c r="I261" i="1"/>
  <c r="J261" i="1" s="1"/>
  <c r="K261" i="1" s="1"/>
  <c r="L261" i="1" s="1"/>
  <c r="I260" i="1"/>
  <c r="J260" i="1" s="1"/>
  <c r="K260" i="1" s="1"/>
  <c r="L260" i="1" s="1"/>
  <c r="I258" i="1"/>
  <c r="J258" i="1" s="1"/>
  <c r="K258" i="1" s="1"/>
  <c r="L258" i="1" s="1"/>
  <c r="I257" i="1"/>
  <c r="J257" i="1" s="1"/>
  <c r="K257" i="1" s="1"/>
  <c r="L257" i="1" s="1"/>
  <c r="I256" i="1"/>
  <c r="J256" i="1" s="1"/>
  <c r="K256" i="1" s="1"/>
  <c r="L256" i="1" s="1"/>
  <c r="R255" i="1"/>
  <c r="P255" i="1"/>
  <c r="S255" i="1" l="1"/>
  <c r="I178" i="1" l="1"/>
  <c r="J178" i="1" s="1"/>
  <c r="K178" i="1" s="1"/>
  <c r="L178" i="1" s="1"/>
  <c r="I254" i="1" l="1"/>
  <c r="J254" i="1" s="1"/>
  <c r="K254" i="1" s="1"/>
  <c r="L254" i="1" s="1"/>
  <c r="I253" i="1"/>
  <c r="J253" i="1" s="1"/>
  <c r="K253" i="1" s="1"/>
  <c r="L253" i="1" s="1"/>
  <c r="I238" i="1"/>
  <c r="J238" i="1" s="1"/>
  <c r="K238" i="1" s="1"/>
  <c r="L238" i="1" s="1"/>
  <c r="M238" i="1" s="1"/>
  <c r="P238" i="1" s="1"/>
  <c r="I237" i="1"/>
  <c r="J237" i="1" s="1"/>
  <c r="K237" i="1" s="1"/>
  <c r="L237" i="1" s="1"/>
  <c r="I236" i="1"/>
  <c r="J236" i="1" s="1"/>
  <c r="K236" i="1" s="1"/>
  <c r="L236" i="1" s="1"/>
  <c r="I231" i="1"/>
  <c r="J231" i="1" s="1"/>
  <c r="K231" i="1" s="1"/>
  <c r="L231" i="1" s="1"/>
  <c r="I230" i="1"/>
  <c r="J230" i="1" s="1"/>
  <c r="K230" i="1" s="1"/>
  <c r="L230" i="1" s="1"/>
  <c r="I229" i="1"/>
  <c r="J229" i="1" s="1"/>
  <c r="K229" i="1" s="1"/>
  <c r="L229" i="1" s="1"/>
  <c r="M229" i="1" s="1"/>
  <c r="I228" i="1"/>
  <c r="J228" i="1" s="1"/>
  <c r="K228" i="1" s="1"/>
  <c r="L228" i="1" s="1"/>
  <c r="I226" i="1"/>
  <c r="J226" i="1" s="1"/>
  <c r="K226" i="1" s="1"/>
  <c r="L226" i="1" s="1"/>
  <c r="I225" i="1"/>
  <c r="J225" i="1" s="1"/>
  <c r="K225" i="1" s="1"/>
  <c r="L225" i="1" s="1"/>
  <c r="I219" i="1"/>
  <c r="J219" i="1" s="1"/>
  <c r="K219" i="1" s="1"/>
  <c r="L219" i="1" s="1"/>
  <c r="I189" i="1"/>
  <c r="J189" i="1" s="1"/>
  <c r="K189" i="1" s="1"/>
  <c r="L189" i="1" s="1"/>
  <c r="I167" i="1"/>
  <c r="J167" i="1" s="1"/>
  <c r="K167" i="1" s="1"/>
  <c r="L167" i="1" s="1"/>
  <c r="I157" i="1"/>
  <c r="J157" i="1" s="1"/>
  <c r="K157" i="1" s="1"/>
  <c r="L157" i="1" s="1"/>
  <c r="I156" i="1"/>
  <c r="J156" i="1" s="1"/>
  <c r="K156" i="1" s="1"/>
  <c r="L156" i="1" s="1"/>
  <c r="I151" i="1"/>
  <c r="J151" i="1" s="1"/>
  <c r="K151" i="1" s="1"/>
  <c r="L151" i="1" s="1"/>
  <c r="I150" i="1"/>
  <c r="J150" i="1" s="1"/>
  <c r="K150" i="1" s="1"/>
  <c r="L150" i="1" s="1"/>
  <c r="I149" i="1"/>
  <c r="J149" i="1" s="1"/>
  <c r="K149" i="1" s="1"/>
  <c r="L149" i="1" s="1"/>
  <c r="I148" i="1"/>
  <c r="J148" i="1" s="1"/>
  <c r="K148" i="1" s="1"/>
  <c r="L148" i="1" s="1"/>
  <c r="I146" i="1"/>
  <c r="J146" i="1" s="1"/>
  <c r="K146" i="1" s="1"/>
  <c r="L146" i="1" s="1"/>
  <c r="M146" i="1" s="1"/>
  <c r="P146" i="1" s="1"/>
  <c r="I142" i="1"/>
  <c r="J142" i="1" s="1"/>
  <c r="K142" i="1" s="1"/>
  <c r="L142" i="1" s="1"/>
  <c r="I141" i="1"/>
  <c r="J141" i="1" s="1"/>
  <c r="K141" i="1" s="1"/>
  <c r="L141" i="1" s="1"/>
  <c r="I136" i="1"/>
  <c r="J136" i="1" s="1"/>
  <c r="K136" i="1" s="1"/>
  <c r="L136" i="1" s="1"/>
  <c r="I128" i="1"/>
  <c r="J128" i="1" s="1"/>
  <c r="K128" i="1" s="1"/>
  <c r="L128" i="1" s="1"/>
  <c r="I127" i="1"/>
  <c r="J127" i="1" s="1"/>
  <c r="K127" i="1" s="1"/>
  <c r="L127" i="1" s="1"/>
  <c r="I103" i="1"/>
  <c r="J103" i="1" s="1"/>
  <c r="K103" i="1" s="1"/>
  <c r="L103" i="1" s="1"/>
  <c r="I58" i="1"/>
  <c r="J58" i="1" s="1"/>
  <c r="K58" i="1" s="1"/>
  <c r="L58" i="1" s="1"/>
  <c r="M58" i="1" s="1"/>
  <c r="P58" i="1" s="1"/>
  <c r="I68" i="1"/>
  <c r="J68" i="1" s="1"/>
  <c r="K68" i="1" s="1"/>
  <c r="L68" i="1" s="1"/>
  <c r="I57" i="1"/>
  <c r="J57" i="1" s="1"/>
  <c r="K57" i="1" s="1"/>
  <c r="L57" i="1" s="1"/>
  <c r="M57" i="1" s="1"/>
  <c r="I17" i="1"/>
  <c r="J17" i="1" s="1"/>
  <c r="K17" i="1" s="1"/>
  <c r="L17" i="1" s="1"/>
  <c r="M17" i="1" s="1"/>
  <c r="I16" i="1"/>
  <c r="J16" i="1" s="1"/>
  <c r="K16" i="1" s="1"/>
  <c r="L16" i="1" s="1"/>
  <c r="I15" i="1"/>
  <c r="J15" i="1" s="1"/>
  <c r="K15" i="1" s="1"/>
  <c r="L15" i="1" s="1"/>
  <c r="M15" i="1" s="1"/>
  <c r="P15" i="1" s="1"/>
  <c r="I14" i="1"/>
  <c r="J14" i="1" s="1"/>
  <c r="K14" i="1" s="1"/>
  <c r="L14" i="1" s="1"/>
  <c r="M14" i="1" s="1"/>
  <c r="P14" i="1" s="1"/>
  <c r="P17" i="1" l="1"/>
  <c r="R17" i="1"/>
  <c r="R57" i="1"/>
  <c r="P57" i="1"/>
  <c r="P229" i="1"/>
  <c r="R229" i="1"/>
  <c r="R238" i="1"/>
  <c r="S238" i="1" s="1"/>
  <c r="R146" i="1"/>
  <c r="S146" i="1" s="1"/>
  <c r="R58" i="1"/>
  <c r="S58" i="1" s="1"/>
  <c r="R15" i="1"/>
  <c r="S15" i="1" s="1"/>
  <c r="R14" i="1"/>
  <c r="S14" i="1" s="1"/>
  <c r="S57" i="1" l="1"/>
  <c r="S17" i="1"/>
  <c r="S229" i="1"/>
  <c r="I69" i="1" l="1"/>
  <c r="J69" i="1" s="1"/>
  <c r="K69" i="1" s="1"/>
  <c r="L69" i="1" s="1"/>
  <c r="I220" i="1"/>
  <c r="J220" i="1" s="1"/>
  <c r="K220" i="1" s="1"/>
  <c r="L220" i="1" s="1"/>
  <c r="I9" i="1"/>
  <c r="J9" i="1" s="1"/>
  <c r="K9" i="1" s="1"/>
  <c r="L9" i="1" s="1"/>
  <c r="M9" i="1" s="1"/>
  <c r="I106" i="1"/>
  <c r="J106" i="1" s="1"/>
  <c r="K106" i="1" s="1"/>
  <c r="L106" i="1" s="1"/>
  <c r="I108" i="1"/>
  <c r="J108" i="1" s="1"/>
  <c r="K108" i="1" s="1"/>
  <c r="L108" i="1" s="1"/>
  <c r="I158" i="1"/>
  <c r="J158" i="1" s="1"/>
  <c r="K158" i="1" s="1"/>
  <c r="L158" i="1" s="1"/>
  <c r="I247" i="1"/>
  <c r="J247" i="1" s="1"/>
  <c r="K247" i="1" s="1"/>
  <c r="L247" i="1" s="1"/>
  <c r="I246" i="1"/>
  <c r="J246" i="1" s="1"/>
  <c r="K246" i="1" s="1"/>
  <c r="L246" i="1" s="1"/>
  <c r="I245" i="1"/>
  <c r="J245" i="1" s="1"/>
  <c r="K245" i="1" s="1"/>
  <c r="L245" i="1" s="1"/>
  <c r="I235" i="1"/>
  <c r="J235" i="1" s="1"/>
  <c r="K235" i="1" s="1"/>
  <c r="L235" i="1" s="1"/>
  <c r="I234" i="1"/>
  <c r="J234" i="1" s="1"/>
  <c r="K234" i="1" s="1"/>
  <c r="L234" i="1" s="1"/>
  <c r="I233" i="1"/>
  <c r="J233" i="1" s="1"/>
  <c r="K233" i="1" s="1"/>
  <c r="L233" i="1" s="1"/>
  <c r="I232" i="1"/>
  <c r="J232" i="1" s="1"/>
  <c r="K232" i="1" s="1"/>
  <c r="L232" i="1" s="1"/>
  <c r="I223" i="1"/>
  <c r="J223" i="1" s="1"/>
  <c r="K223" i="1" s="1"/>
  <c r="L223" i="1" s="1"/>
  <c r="I222" i="1"/>
  <c r="J222" i="1" s="1"/>
  <c r="K222" i="1" s="1"/>
  <c r="L222" i="1" s="1"/>
  <c r="I221" i="1"/>
  <c r="J221" i="1" s="1"/>
  <c r="K221" i="1" s="1"/>
  <c r="L221" i="1" s="1"/>
  <c r="I217" i="1"/>
  <c r="J217" i="1" s="1"/>
  <c r="K217" i="1" s="1"/>
  <c r="L217" i="1" s="1"/>
  <c r="I216" i="1"/>
  <c r="J216" i="1" s="1"/>
  <c r="K216" i="1" s="1"/>
  <c r="L216" i="1" s="1"/>
  <c r="I213" i="1"/>
  <c r="J213" i="1" s="1"/>
  <c r="K213" i="1" s="1"/>
  <c r="L213" i="1" s="1"/>
  <c r="M213" i="1" s="1"/>
  <c r="I214" i="1"/>
  <c r="J214" i="1" s="1"/>
  <c r="K214" i="1" s="1"/>
  <c r="L214" i="1" s="1"/>
  <c r="I202" i="1"/>
  <c r="J202" i="1" s="1"/>
  <c r="K202" i="1" s="1"/>
  <c r="L202" i="1" s="1"/>
  <c r="I215" i="1"/>
  <c r="J215" i="1" s="1"/>
  <c r="K215" i="1" s="1"/>
  <c r="L215" i="1" s="1"/>
  <c r="I192" i="1"/>
  <c r="J192" i="1" s="1"/>
  <c r="K192" i="1" s="1"/>
  <c r="L192" i="1" s="1"/>
  <c r="I191" i="1"/>
  <c r="J191" i="1" s="1"/>
  <c r="K191" i="1" s="1"/>
  <c r="L191" i="1" s="1"/>
  <c r="I190" i="1"/>
  <c r="J190" i="1" s="1"/>
  <c r="K190" i="1" s="1"/>
  <c r="L190" i="1" s="1"/>
  <c r="I188" i="1"/>
  <c r="J188" i="1" s="1"/>
  <c r="K188" i="1" s="1"/>
  <c r="L188" i="1" s="1"/>
  <c r="I187" i="1"/>
  <c r="J187" i="1" s="1"/>
  <c r="K187" i="1" s="1"/>
  <c r="L187" i="1" s="1"/>
  <c r="I186" i="1"/>
  <c r="J186" i="1" s="1"/>
  <c r="K186" i="1" s="1"/>
  <c r="L186" i="1" s="1"/>
  <c r="I185" i="1"/>
  <c r="J185" i="1" s="1"/>
  <c r="K185" i="1" s="1"/>
  <c r="L185" i="1" s="1"/>
  <c r="I184" i="1"/>
  <c r="J184" i="1" s="1"/>
  <c r="K184" i="1" s="1"/>
  <c r="L184" i="1" s="1"/>
  <c r="I183" i="1"/>
  <c r="J183" i="1" s="1"/>
  <c r="K183" i="1" s="1"/>
  <c r="L183" i="1" s="1"/>
  <c r="I182" i="1"/>
  <c r="J182" i="1" s="1"/>
  <c r="K182" i="1" s="1"/>
  <c r="L182" i="1" s="1"/>
  <c r="I179" i="1"/>
  <c r="J179" i="1" s="1"/>
  <c r="K179" i="1" s="1"/>
  <c r="L179" i="1" s="1"/>
  <c r="I172" i="1"/>
  <c r="J172" i="1" s="1"/>
  <c r="K172" i="1" s="1"/>
  <c r="L172" i="1" s="1"/>
  <c r="I171" i="1"/>
  <c r="J171" i="1" s="1"/>
  <c r="K171" i="1" s="1"/>
  <c r="L171" i="1" s="1"/>
  <c r="I170" i="1"/>
  <c r="J170" i="1" s="1"/>
  <c r="K170" i="1" s="1"/>
  <c r="L170" i="1" s="1"/>
  <c r="I169" i="1"/>
  <c r="J169" i="1" s="1"/>
  <c r="K169" i="1" s="1"/>
  <c r="L169" i="1" s="1"/>
  <c r="I159" i="1"/>
  <c r="J159" i="1" s="1"/>
  <c r="K159" i="1" s="1"/>
  <c r="L159" i="1" s="1"/>
  <c r="I155" i="1"/>
  <c r="J155" i="1" s="1"/>
  <c r="K155" i="1" s="1"/>
  <c r="L155" i="1" s="1"/>
  <c r="I152" i="1"/>
  <c r="J152" i="1" s="1"/>
  <c r="K152" i="1" s="1"/>
  <c r="L152" i="1" s="1"/>
  <c r="I147" i="1"/>
  <c r="J147" i="1" s="1"/>
  <c r="K147" i="1" s="1"/>
  <c r="L147" i="1" s="1"/>
  <c r="I133" i="1"/>
  <c r="J133" i="1" s="1"/>
  <c r="K133" i="1" s="1"/>
  <c r="L133" i="1" s="1"/>
  <c r="I132" i="1"/>
  <c r="J132" i="1" s="1"/>
  <c r="K132" i="1" s="1"/>
  <c r="L132" i="1" s="1"/>
  <c r="I130" i="1"/>
  <c r="J130" i="1" s="1"/>
  <c r="K130" i="1" s="1"/>
  <c r="L130" i="1" s="1"/>
  <c r="I129" i="1"/>
  <c r="J129" i="1" s="1"/>
  <c r="K129" i="1" s="1"/>
  <c r="L129" i="1" s="1"/>
  <c r="I120" i="1"/>
  <c r="J120" i="1" s="1"/>
  <c r="K120" i="1" s="1"/>
  <c r="L120" i="1" s="1"/>
  <c r="I116" i="1"/>
  <c r="J116" i="1" s="1"/>
  <c r="K116" i="1" s="1"/>
  <c r="L116" i="1" s="1"/>
  <c r="I115" i="1"/>
  <c r="J115" i="1" s="1"/>
  <c r="K115" i="1" s="1"/>
  <c r="L115" i="1" s="1"/>
  <c r="I114" i="1"/>
  <c r="J114" i="1" s="1"/>
  <c r="K114" i="1" s="1"/>
  <c r="L114" i="1" s="1"/>
  <c r="I113" i="1"/>
  <c r="J113" i="1" s="1"/>
  <c r="K113" i="1" s="1"/>
  <c r="L113" i="1" s="1"/>
  <c r="I112" i="1"/>
  <c r="J112" i="1" s="1"/>
  <c r="K112" i="1" s="1"/>
  <c r="L112" i="1" s="1"/>
  <c r="I111" i="1"/>
  <c r="J111" i="1" s="1"/>
  <c r="K111" i="1" s="1"/>
  <c r="L111" i="1" s="1"/>
  <c r="I110" i="1"/>
  <c r="J110" i="1" s="1"/>
  <c r="K110" i="1" s="1"/>
  <c r="L110" i="1" s="1"/>
  <c r="I109" i="1"/>
  <c r="J109" i="1" s="1"/>
  <c r="K109" i="1" s="1"/>
  <c r="L109" i="1" s="1"/>
  <c r="M109" i="1" s="1"/>
  <c r="I105" i="1"/>
  <c r="J105" i="1" s="1"/>
  <c r="K105" i="1" s="1"/>
  <c r="L105" i="1" s="1"/>
  <c r="M105" i="1" s="1"/>
  <c r="I86" i="1"/>
  <c r="J86" i="1" s="1"/>
  <c r="K86" i="1" s="1"/>
  <c r="L86" i="1" s="1"/>
  <c r="I85" i="1"/>
  <c r="J85" i="1" s="1"/>
  <c r="K85" i="1" s="1"/>
  <c r="L85" i="1" s="1"/>
  <c r="I84" i="1"/>
  <c r="J84" i="1" s="1"/>
  <c r="K84" i="1" s="1"/>
  <c r="L84" i="1" s="1"/>
  <c r="I82" i="1"/>
  <c r="J82" i="1" s="1"/>
  <c r="K82" i="1" s="1"/>
  <c r="L82" i="1" s="1"/>
  <c r="I81" i="1"/>
  <c r="J81" i="1" s="1"/>
  <c r="K81" i="1" s="1"/>
  <c r="L81" i="1" s="1"/>
  <c r="I80" i="1"/>
  <c r="J80" i="1" s="1"/>
  <c r="K80" i="1" s="1"/>
  <c r="L80" i="1" s="1"/>
  <c r="I79" i="1"/>
  <c r="J79" i="1" s="1"/>
  <c r="K79" i="1" s="1"/>
  <c r="L79" i="1" s="1"/>
  <c r="I78" i="1"/>
  <c r="J78" i="1" s="1"/>
  <c r="K78" i="1" s="1"/>
  <c r="L78" i="1" s="1"/>
  <c r="I77" i="1"/>
  <c r="J77" i="1" s="1"/>
  <c r="K77" i="1" s="1"/>
  <c r="L77" i="1" s="1"/>
  <c r="I76" i="1"/>
  <c r="J76" i="1" s="1"/>
  <c r="K76" i="1" s="1"/>
  <c r="L76" i="1" s="1"/>
  <c r="I180" i="1"/>
  <c r="J180" i="1" s="1"/>
  <c r="K180" i="1" s="1"/>
  <c r="L180" i="1" s="1"/>
  <c r="I61" i="1"/>
  <c r="J61" i="1" s="1"/>
  <c r="K61" i="1" s="1"/>
  <c r="L61" i="1" s="1"/>
  <c r="I60" i="1"/>
  <c r="J60" i="1" s="1"/>
  <c r="K60" i="1" s="1"/>
  <c r="L60" i="1" s="1"/>
  <c r="I59" i="1"/>
  <c r="J59" i="1" s="1"/>
  <c r="K59" i="1" s="1"/>
  <c r="L59" i="1" s="1"/>
  <c r="I56" i="1"/>
  <c r="J56" i="1" s="1"/>
  <c r="K56" i="1" s="1"/>
  <c r="L56" i="1" s="1"/>
  <c r="I55" i="1"/>
  <c r="J55" i="1" s="1"/>
  <c r="K55" i="1" s="1"/>
  <c r="L55" i="1" s="1"/>
  <c r="I54" i="1"/>
  <c r="J54" i="1" s="1"/>
  <c r="K54" i="1" s="1"/>
  <c r="L54" i="1" s="1"/>
  <c r="I53" i="1"/>
  <c r="J53" i="1" s="1"/>
  <c r="K53" i="1" s="1"/>
  <c r="L53" i="1" s="1"/>
  <c r="I50" i="1"/>
  <c r="J50" i="1" s="1"/>
  <c r="K50" i="1" s="1"/>
  <c r="L50" i="1" s="1"/>
  <c r="I49" i="1"/>
  <c r="J49" i="1" s="1"/>
  <c r="K49" i="1" s="1"/>
  <c r="L49" i="1" s="1"/>
  <c r="I38" i="1"/>
  <c r="J38" i="1" s="1"/>
  <c r="K38" i="1" s="1"/>
  <c r="L38" i="1" s="1"/>
  <c r="I37" i="1"/>
  <c r="J37" i="1" s="1"/>
  <c r="K37" i="1" s="1"/>
  <c r="L37" i="1" s="1"/>
  <c r="I36" i="1"/>
  <c r="J36" i="1" s="1"/>
  <c r="K36" i="1" s="1"/>
  <c r="L36" i="1" s="1"/>
  <c r="M36" i="1" s="1"/>
  <c r="I25" i="1"/>
  <c r="J25" i="1" s="1"/>
  <c r="K25" i="1" s="1"/>
  <c r="L25" i="1" s="1"/>
  <c r="I24" i="1"/>
  <c r="J24" i="1" s="1"/>
  <c r="K24" i="1" s="1"/>
  <c r="L24" i="1" s="1"/>
  <c r="I23" i="1"/>
  <c r="J23" i="1" s="1"/>
  <c r="K23" i="1" s="1"/>
  <c r="L23" i="1" s="1"/>
  <c r="I21" i="1"/>
  <c r="J21" i="1" s="1"/>
  <c r="K21" i="1" s="1"/>
  <c r="L21" i="1" s="1"/>
  <c r="I20" i="1"/>
  <c r="J20" i="1" s="1"/>
  <c r="K20" i="1" s="1"/>
  <c r="L20" i="1" s="1"/>
  <c r="I19" i="1"/>
  <c r="J19" i="1" s="1"/>
  <c r="K19" i="1" s="1"/>
  <c r="L19" i="1" s="1"/>
  <c r="I18" i="1"/>
  <c r="J18" i="1" s="1"/>
  <c r="K18" i="1" s="1"/>
  <c r="L18" i="1" s="1"/>
  <c r="I11" i="1"/>
  <c r="J11" i="1" s="1"/>
  <c r="K11" i="1" s="1"/>
  <c r="L11" i="1" s="1"/>
  <c r="M11" i="1" s="1"/>
  <c r="I10" i="1"/>
  <c r="J10" i="1" s="1"/>
  <c r="K10" i="1" s="1"/>
  <c r="L10" i="1" s="1"/>
  <c r="M10" i="1" s="1"/>
  <c r="M115" i="1" l="1"/>
  <c r="P115" i="1" s="1"/>
  <c r="R36" i="1"/>
  <c r="P36" i="1"/>
  <c r="R105" i="1"/>
  <c r="P105" i="1"/>
  <c r="R10" i="1"/>
  <c r="P10" i="1"/>
  <c r="R109" i="1"/>
  <c r="P109" i="1"/>
  <c r="R11" i="1"/>
  <c r="P11" i="1"/>
  <c r="R9" i="1"/>
  <c r="P9" i="1"/>
  <c r="R213" i="1"/>
  <c r="P213" i="1"/>
  <c r="R115" i="1" l="1"/>
  <c r="S115" i="1" s="1"/>
  <c r="S36" i="1"/>
  <c r="S9" i="1"/>
  <c r="S213" i="1"/>
  <c r="S11" i="1"/>
  <c r="S109" i="1"/>
  <c r="S105" i="1"/>
  <c r="S10" i="1"/>
  <c r="I242" i="1" l="1"/>
  <c r="I6" i="1"/>
  <c r="J6" i="1" s="1"/>
  <c r="K6" i="1" s="1"/>
  <c r="L6" i="1" s="1"/>
  <c r="I7" i="1"/>
  <c r="J7" i="1" s="1"/>
  <c r="K7" i="1" s="1"/>
  <c r="L7" i="1" s="1"/>
  <c r="I8" i="1"/>
  <c r="J8" i="1" s="1"/>
  <c r="K8" i="1" s="1"/>
  <c r="L8" i="1" s="1"/>
  <c r="I12" i="1"/>
  <c r="J12" i="1" s="1"/>
  <c r="K12" i="1" s="1"/>
  <c r="L12" i="1" s="1"/>
  <c r="I13" i="1"/>
  <c r="J13" i="1" s="1"/>
  <c r="K13" i="1" s="1"/>
  <c r="L13" i="1" s="1"/>
  <c r="I22" i="1"/>
  <c r="J22" i="1" s="1"/>
  <c r="K22" i="1" s="1"/>
  <c r="L22" i="1" s="1"/>
  <c r="I26" i="1"/>
  <c r="J26" i="1" s="1"/>
  <c r="K26" i="1" s="1"/>
  <c r="L26" i="1" s="1"/>
  <c r="M26" i="1" s="1"/>
  <c r="I27" i="1"/>
  <c r="J27" i="1" s="1"/>
  <c r="K27" i="1" s="1"/>
  <c r="L27" i="1" s="1"/>
  <c r="I28" i="1"/>
  <c r="J28" i="1" s="1"/>
  <c r="K28" i="1" s="1"/>
  <c r="L28" i="1" s="1"/>
  <c r="I29" i="1"/>
  <c r="J29" i="1" s="1"/>
  <c r="K29" i="1" s="1"/>
  <c r="L29" i="1" s="1"/>
  <c r="I31" i="1"/>
  <c r="J31" i="1" s="1"/>
  <c r="K31" i="1" s="1"/>
  <c r="L31" i="1" s="1"/>
  <c r="I32" i="1"/>
  <c r="J32" i="1" s="1"/>
  <c r="K32" i="1" s="1"/>
  <c r="L32" i="1" s="1"/>
  <c r="I33" i="1"/>
  <c r="J33" i="1" s="1"/>
  <c r="K33" i="1" s="1"/>
  <c r="L33" i="1" s="1"/>
  <c r="I34" i="1"/>
  <c r="J34" i="1" s="1"/>
  <c r="K34" i="1" s="1"/>
  <c r="L34" i="1" s="1"/>
  <c r="I35" i="1"/>
  <c r="J35" i="1" s="1"/>
  <c r="K35" i="1" s="1"/>
  <c r="L35" i="1" s="1"/>
  <c r="I39" i="1"/>
  <c r="J39" i="1" s="1"/>
  <c r="K39" i="1" s="1"/>
  <c r="L39" i="1" s="1"/>
  <c r="I40" i="1"/>
  <c r="J40" i="1" s="1"/>
  <c r="K40" i="1" s="1"/>
  <c r="L40" i="1" s="1"/>
  <c r="I43" i="1"/>
  <c r="J43" i="1" s="1"/>
  <c r="K43" i="1" s="1"/>
  <c r="L43" i="1" s="1"/>
  <c r="I44" i="1"/>
  <c r="J44" i="1" s="1"/>
  <c r="K44" i="1" s="1"/>
  <c r="L44" i="1" s="1"/>
  <c r="I45" i="1"/>
  <c r="J45" i="1" s="1"/>
  <c r="K45" i="1" s="1"/>
  <c r="L45" i="1" s="1"/>
  <c r="I46" i="1"/>
  <c r="J46" i="1" s="1"/>
  <c r="K46" i="1" s="1"/>
  <c r="L46" i="1" s="1"/>
  <c r="I47" i="1"/>
  <c r="J47" i="1" s="1"/>
  <c r="K47" i="1" s="1"/>
  <c r="L47" i="1" s="1"/>
  <c r="I48" i="1"/>
  <c r="J48" i="1" s="1"/>
  <c r="K48" i="1" s="1"/>
  <c r="L48" i="1" s="1"/>
  <c r="M48" i="1" s="1"/>
  <c r="I51" i="1"/>
  <c r="J51" i="1" s="1"/>
  <c r="K51" i="1" s="1"/>
  <c r="L51" i="1" s="1"/>
  <c r="I52" i="1"/>
  <c r="J52" i="1" s="1"/>
  <c r="K52" i="1" s="1"/>
  <c r="L52" i="1" s="1"/>
  <c r="I62" i="1"/>
  <c r="J62" i="1" s="1"/>
  <c r="K62" i="1" s="1"/>
  <c r="L62" i="1" s="1"/>
  <c r="I63" i="1"/>
  <c r="J63" i="1" s="1"/>
  <c r="K63" i="1" s="1"/>
  <c r="L63" i="1" s="1"/>
  <c r="I64" i="1"/>
  <c r="J64" i="1" s="1"/>
  <c r="K64" i="1" s="1"/>
  <c r="L64" i="1" s="1"/>
  <c r="I65" i="1"/>
  <c r="J65" i="1" s="1"/>
  <c r="K65" i="1" s="1"/>
  <c r="L65" i="1" s="1"/>
  <c r="I66" i="1"/>
  <c r="J66" i="1" s="1"/>
  <c r="K66" i="1" s="1"/>
  <c r="L66" i="1" s="1"/>
  <c r="I67" i="1"/>
  <c r="J67" i="1" s="1"/>
  <c r="K67" i="1" s="1"/>
  <c r="L67" i="1" s="1"/>
  <c r="I70" i="1"/>
  <c r="J70" i="1" s="1"/>
  <c r="K70" i="1" s="1"/>
  <c r="L70" i="1" s="1"/>
  <c r="I71" i="1"/>
  <c r="J71" i="1" s="1"/>
  <c r="K71" i="1" s="1"/>
  <c r="L71" i="1" s="1"/>
  <c r="I72" i="1"/>
  <c r="J72" i="1" s="1"/>
  <c r="K72" i="1" s="1"/>
  <c r="L72" i="1" s="1"/>
  <c r="M72" i="1" s="1"/>
  <c r="I73" i="1"/>
  <c r="J73" i="1" s="1"/>
  <c r="K73" i="1" s="1"/>
  <c r="L73" i="1" s="1"/>
  <c r="I74" i="1"/>
  <c r="J74" i="1" s="1"/>
  <c r="K74" i="1" s="1"/>
  <c r="L74" i="1" s="1"/>
  <c r="M74" i="1" s="1"/>
  <c r="I75" i="1"/>
  <c r="J75" i="1" s="1"/>
  <c r="K75" i="1" s="1"/>
  <c r="L75" i="1" s="1"/>
  <c r="I83" i="1"/>
  <c r="J83" i="1" s="1"/>
  <c r="K83" i="1" s="1"/>
  <c r="L83" i="1" s="1"/>
  <c r="I87" i="1"/>
  <c r="J87" i="1" s="1"/>
  <c r="K87" i="1" s="1"/>
  <c r="L87" i="1" s="1"/>
  <c r="M87" i="1" s="1"/>
  <c r="I88" i="1"/>
  <c r="J88" i="1" s="1"/>
  <c r="K88" i="1" s="1"/>
  <c r="L88" i="1" s="1"/>
  <c r="I89" i="1"/>
  <c r="J89" i="1" s="1"/>
  <c r="K89" i="1" s="1"/>
  <c r="L89" i="1" s="1"/>
  <c r="I90" i="1"/>
  <c r="J90" i="1" s="1"/>
  <c r="K90" i="1" s="1"/>
  <c r="L90" i="1" s="1"/>
  <c r="I91" i="1"/>
  <c r="J91" i="1" s="1"/>
  <c r="K91" i="1" s="1"/>
  <c r="L91" i="1" s="1"/>
  <c r="I92" i="1"/>
  <c r="J92" i="1" s="1"/>
  <c r="K92" i="1" s="1"/>
  <c r="L92" i="1" s="1"/>
  <c r="I93" i="1"/>
  <c r="J93" i="1" s="1"/>
  <c r="K93" i="1" s="1"/>
  <c r="L93" i="1" s="1"/>
  <c r="I94" i="1"/>
  <c r="J94" i="1" s="1"/>
  <c r="K94" i="1" s="1"/>
  <c r="L94" i="1" s="1"/>
  <c r="I95" i="1"/>
  <c r="J95" i="1" s="1"/>
  <c r="K95" i="1" s="1"/>
  <c r="L95" i="1" s="1"/>
  <c r="M95" i="1" s="1"/>
  <c r="I96" i="1"/>
  <c r="J96" i="1" s="1"/>
  <c r="K96" i="1" s="1"/>
  <c r="L96" i="1" s="1"/>
  <c r="I97" i="1"/>
  <c r="J97" i="1" s="1"/>
  <c r="K97" i="1" s="1"/>
  <c r="L97" i="1" s="1"/>
  <c r="I98" i="1"/>
  <c r="J98" i="1" s="1"/>
  <c r="K98" i="1" s="1"/>
  <c r="L98" i="1" s="1"/>
  <c r="I99" i="1"/>
  <c r="J99" i="1" s="1"/>
  <c r="K99" i="1" s="1"/>
  <c r="L99" i="1" s="1"/>
  <c r="I100" i="1"/>
  <c r="J100" i="1" s="1"/>
  <c r="K100" i="1" s="1"/>
  <c r="L100" i="1" s="1"/>
  <c r="I101" i="1"/>
  <c r="J101" i="1" s="1"/>
  <c r="K101" i="1" s="1"/>
  <c r="L101" i="1" s="1"/>
  <c r="I102" i="1"/>
  <c r="J102" i="1" s="1"/>
  <c r="K102" i="1" s="1"/>
  <c r="L102" i="1" s="1"/>
  <c r="I104" i="1"/>
  <c r="J104" i="1" s="1"/>
  <c r="K104" i="1" s="1"/>
  <c r="L104" i="1" s="1"/>
  <c r="I107" i="1"/>
  <c r="J107" i="1" s="1"/>
  <c r="K107" i="1" s="1"/>
  <c r="L107" i="1" s="1"/>
  <c r="I117" i="1"/>
  <c r="J117" i="1" s="1"/>
  <c r="K117" i="1" s="1"/>
  <c r="L117" i="1" s="1"/>
  <c r="I118" i="1"/>
  <c r="J118" i="1" s="1"/>
  <c r="K118" i="1" s="1"/>
  <c r="L118" i="1" s="1"/>
  <c r="I119" i="1"/>
  <c r="J119" i="1" s="1"/>
  <c r="K119" i="1" s="1"/>
  <c r="L119" i="1" s="1"/>
  <c r="I121" i="1"/>
  <c r="J121" i="1" s="1"/>
  <c r="K121" i="1" s="1"/>
  <c r="L121" i="1" s="1"/>
  <c r="I122" i="1"/>
  <c r="J122" i="1" s="1"/>
  <c r="K122" i="1" s="1"/>
  <c r="L122" i="1" s="1"/>
  <c r="I123" i="1"/>
  <c r="J123" i="1" s="1"/>
  <c r="K123" i="1" s="1"/>
  <c r="L123" i="1" s="1"/>
  <c r="I124" i="1"/>
  <c r="J124" i="1" s="1"/>
  <c r="K124" i="1" s="1"/>
  <c r="L124" i="1" s="1"/>
  <c r="I125" i="1"/>
  <c r="J125" i="1" s="1"/>
  <c r="K125" i="1" s="1"/>
  <c r="L125" i="1" s="1"/>
  <c r="I126" i="1"/>
  <c r="J126" i="1" s="1"/>
  <c r="K126" i="1" s="1"/>
  <c r="L126" i="1" s="1"/>
  <c r="I131" i="1"/>
  <c r="J131" i="1" s="1"/>
  <c r="K131" i="1" s="1"/>
  <c r="L131" i="1" s="1"/>
  <c r="I134" i="1"/>
  <c r="J134" i="1" s="1"/>
  <c r="K134" i="1" s="1"/>
  <c r="L134" i="1" s="1"/>
  <c r="M134" i="1" s="1"/>
  <c r="I135" i="1"/>
  <c r="J135" i="1" s="1"/>
  <c r="K135" i="1" s="1"/>
  <c r="L135" i="1" s="1"/>
  <c r="I137" i="1"/>
  <c r="J137" i="1" s="1"/>
  <c r="K137" i="1" s="1"/>
  <c r="L137" i="1" s="1"/>
  <c r="I138" i="1"/>
  <c r="J138" i="1" s="1"/>
  <c r="K138" i="1" s="1"/>
  <c r="L138" i="1" s="1"/>
  <c r="I140" i="1"/>
  <c r="J140" i="1" s="1"/>
  <c r="K140" i="1" s="1"/>
  <c r="L140" i="1" s="1"/>
  <c r="I144" i="1"/>
  <c r="J144" i="1" s="1"/>
  <c r="K144" i="1" s="1"/>
  <c r="L144" i="1" s="1"/>
  <c r="I145" i="1"/>
  <c r="J145" i="1" s="1"/>
  <c r="K145" i="1" s="1"/>
  <c r="L145" i="1" s="1"/>
  <c r="I153" i="1"/>
  <c r="J153" i="1" s="1"/>
  <c r="K153" i="1" s="1"/>
  <c r="L153" i="1" s="1"/>
  <c r="I154" i="1"/>
  <c r="J154" i="1" s="1"/>
  <c r="K154" i="1" s="1"/>
  <c r="L154" i="1" s="1"/>
  <c r="I160" i="1"/>
  <c r="J160" i="1" s="1"/>
  <c r="K160" i="1" s="1"/>
  <c r="L160" i="1" s="1"/>
  <c r="I161" i="1"/>
  <c r="J161" i="1" s="1"/>
  <c r="K161" i="1" s="1"/>
  <c r="L161" i="1" s="1"/>
  <c r="I162" i="1"/>
  <c r="J162" i="1" s="1"/>
  <c r="K162" i="1" s="1"/>
  <c r="L162" i="1" s="1"/>
  <c r="I163" i="1"/>
  <c r="J163" i="1" s="1"/>
  <c r="K163" i="1" s="1"/>
  <c r="L163" i="1" s="1"/>
  <c r="I164" i="1"/>
  <c r="J164" i="1" s="1"/>
  <c r="K164" i="1" s="1"/>
  <c r="L164" i="1" s="1"/>
  <c r="I165" i="1"/>
  <c r="J165" i="1" s="1"/>
  <c r="K165" i="1" s="1"/>
  <c r="L165" i="1" s="1"/>
  <c r="I166" i="1"/>
  <c r="J166" i="1" s="1"/>
  <c r="K166" i="1" s="1"/>
  <c r="L166" i="1" s="1"/>
  <c r="I173" i="1"/>
  <c r="J173" i="1" s="1"/>
  <c r="K173" i="1" s="1"/>
  <c r="L173" i="1" s="1"/>
  <c r="I174" i="1"/>
  <c r="J174" i="1" s="1"/>
  <c r="K174" i="1" s="1"/>
  <c r="L174" i="1" s="1"/>
  <c r="I175" i="1"/>
  <c r="J175" i="1" s="1"/>
  <c r="K175" i="1" s="1"/>
  <c r="L175" i="1" s="1"/>
  <c r="I176" i="1"/>
  <c r="J176" i="1" s="1"/>
  <c r="K176" i="1" s="1"/>
  <c r="L176" i="1" s="1"/>
  <c r="I177" i="1"/>
  <c r="J177" i="1" s="1"/>
  <c r="K177" i="1" s="1"/>
  <c r="L177" i="1" s="1"/>
  <c r="I181" i="1"/>
  <c r="J181" i="1" s="1"/>
  <c r="K181" i="1" s="1"/>
  <c r="L181" i="1" s="1"/>
  <c r="I193" i="1"/>
  <c r="J193" i="1" s="1"/>
  <c r="K193" i="1" s="1"/>
  <c r="L193" i="1" s="1"/>
  <c r="I194" i="1"/>
  <c r="J194" i="1" s="1"/>
  <c r="K194" i="1" s="1"/>
  <c r="L194" i="1" s="1"/>
  <c r="M194" i="1" s="1"/>
  <c r="I195" i="1"/>
  <c r="J195" i="1" s="1"/>
  <c r="K195" i="1" s="1"/>
  <c r="L195" i="1" s="1"/>
  <c r="M195" i="1" s="1"/>
  <c r="I196" i="1"/>
  <c r="J196" i="1" s="1"/>
  <c r="K196" i="1" s="1"/>
  <c r="L196" i="1" s="1"/>
  <c r="M196" i="1" s="1"/>
  <c r="I197" i="1"/>
  <c r="J197" i="1" s="1"/>
  <c r="K197" i="1" s="1"/>
  <c r="L197" i="1" s="1"/>
  <c r="M197" i="1" s="1"/>
  <c r="I198" i="1"/>
  <c r="J198" i="1" s="1"/>
  <c r="K198" i="1" s="1"/>
  <c r="L198" i="1" s="1"/>
  <c r="I199" i="1"/>
  <c r="J199" i="1" s="1"/>
  <c r="K199" i="1" s="1"/>
  <c r="L199" i="1" s="1"/>
  <c r="I200" i="1"/>
  <c r="J200" i="1" s="1"/>
  <c r="K200" i="1" s="1"/>
  <c r="L200" i="1" s="1"/>
  <c r="I201" i="1"/>
  <c r="J201" i="1" s="1"/>
  <c r="K201" i="1" s="1"/>
  <c r="L201" i="1" s="1"/>
  <c r="I203" i="1"/>
  <c r="J203" i="1" s="1"/>
  <c r="K203" i="1" s="1"/>
  <c r="L203" i="1" s="1"/>
  <c r="I204" i="1"/>
  <c r="J204" i="1" s="1"/>
  <c r="K204" i="1" s="1"/>
  <c r="L204" i="1" s="1"/>
  <c r="I205" i="1"/>
  <c r="J205" i="1" s="1"/>
  <c r="K205" i="1" s="1"/>
  <c r="L205" i="1" s="1"/>
  <c r="I206" i="1"/>
  <c r="J206" i="1" s="1"/>
  <c r="K206" i="1" s="1"/>
  <c r="L206" i="1" s="1"/>
  <c r="I207" i="1"/>
  <c r="J207" i="1" s="1"/>
  <c r="K207" i="1" s="1"/>
  <c r="L207" i="1" s="1"/>
  <c r="I208" i="1"/>
  <c r="J208" i="1" s="1"/>
  <c r="K208" i="1" s="1"/>
  <c r="L208" i="1" s="1"/>
  <c r="I209" i="1"/>
  <c r="J209" i="1" s="1"/>
  <c r="K209" i="1" s="1"/>
  <c r="L209" i="1" s="1"/>
  <c r="I210" i="1"/>
  <c r="J210" i="1" s="1"/>
  <c r="K210" i="1" s="1"/>
  <c r="L210" i="1" s="1"/>
  <c r="I211" i="1"/>
  <c r="J211" i="1" s="1"/>
  <c r="K211" i="1" s="1"/>
  <c r="L211" i="1" s="1"/>
  <c r="I212" i="1"/>
  <c r="J212" i="1" s="1"/>
  <c r="K212" i="1" s="1"/>
  <c r="L212" i="1" s="1"/>
  <c r="I218" i="1"/>
  <c r="J218" i="1" s="1"/>
  <c r="K218" i="1" s="1"/>
  <c r="L218" i="1" s="1"/>
  <c r="I224" i="1"/>
  <c r="J224" i="1" s="1"/>
  <c r="K224" i="1" s="1"/>
  <c r="L224" i="1" s="1"/>
  <c r="M224" i="1" s="1"/>
  <c r="I227" i="1"/>
  <c r="J227" i="1" s="1"/>
  <c r="K227" i="1" s="1"/>
  <c r="L227" i="1" s="1"/>
  <c r="I239" i="1"/>
  <c r="J239" i="1" s="1"/>
  <c r="K239" i="1" s="1"/>
  <c r="L239" i="1" s="1"/>
  <c r="I240" i="1"/>
  <c r="J240" i="1" s="1"/>
  <c r="K240" i="1" s="1"/>
  <c r="L240" i="1" s="1"/>
  <c r="I241" i="1"/>
  <c r="J241" i="1" s="1"/>
  <c r="K241" i="1" s="1"/>
  <c r="L241" i="1" s="1"/>
  <c r="I243" i="1"/>
  <c r="J243" i="1" s="1"/>
  <c r="K243" i="1" s="1"/>
  <c r="L243" i="1" s="1"/>
  <c r="I244" i="1"/>
  <c r="J244" i="1" s="1"/>
  <c r="K244" i="1" s="1"/>
  <c r="L244" i="1" s="1"/>
  <c r="I248" i="1"/>
  <c r="J248" i="1" s="1"/>
  <c r="K248" i="1" s="1"/>
  <c r="L248" i="1" s="1"/>
  <c r="I249" i="1"/>
  <c r="J249" i="1" s="1"/>
  <c r="K249" i="1" s="1"/>
  <c r="L249" i="1" s="1"/>
  <c r="I250" i="1"/>
  <c r="J250" i="1" s="1"/>
  <c r="K250" i="1" s="1"/>
  <c r="L250" i="1" s="1"/>
  <c r="I252" i="1"/>
  <c r="J252" i="1" s="1"/>
  <c r="K252" i="1" s="1"/>
  <c r="L252" i="1" s="1"/>
  <c r="I5" i="1"/>
  <c r="J5" i="1" s="1"/>
  <c r="M38" i="1"/>
  <c r="M37" i="1"/>
  <c r="M18" i="1"/>
  <c r="M81" i="1"/>
  <c r="M24" i="1"/>
  <c r="M228" i="1"/>
  <c r="M157" i="1"/>
  <c r="M156" i="1"/>
  <c r="M151" i="1"/>
  <c r="M149" i="1"/>
  <c r="M16" i="1"/>
  <c r="M280" i="1"/>
  <c r="M279" i="1"/>
  <c r="M275" i="1"/>
  <c r="M271" i="1"/>
  <c r="M270" i="1"/>
  <c r="M267" i="1"/>
  <c r="M262" i="1"/>
  <c r="M260" i="1"/>
  <c r="M257" i="1"/>
  <c r="M235" i="1"/>
  <c r="R270" i="1" l="1"/>
  <c r="P270" i="1"/>
  <c r="P271" i="1"/>
  <c r="R271" i="1"/>
  <c r="P275" i="1"/>
  <c r="R275" i="1"/>
  <c r="P279" i="1"/>
  <c r="R279" i="1"/>
  <c r="P257" i="1"/>
  <c r="R257" i="1"/>
  <c r="R280" i="1"/>
  <c r="P280" i="1"/>
  <c r="R260" i="1"/>
  <c r="P260" i="1"/>
  <c r="P262" i="1"/>
  <c r="R262" i="1"/>
  <c r="P267" i="1"/>
  <c r="R267" i="1"/>
  <c r="P149" i="1"/>
  <c r="R149" i="1"/>
  <c r="P18" i="1"/>
  <c r="R18" i="1"/>
  <c r="R37" i="1"/>
  <c r="P37" i="1"/>
  <c r="R151" i="1"/>
  <c r="P151" i="1"/>
  <c r="R38" i="1"/>
  <c r="P38" i="1"/>
  <c r="R156" i="1"/>
  <c r="P156" i="1"/>
  <c r="R235" i="1"/>
  <c r="P235" i="1"/>
  <c r="P16" i="1"/>
  <c r="R16" i="1"/>
  <c r="P157" i="1"/>
  <c r="R157" i="1"/>
  <c r="P228" i="1"/>
  <c r="R228" i="1"/>
  <c r="P24" i="1"/>
  <c r="R24" i="1"/>
  <c r="R81" i="1"/>
  <c r="P81" i="1"/>
  <c r="P26" i="1"/>
  <c r="R26" i="1"/>
  <c r="M227" i="1"/>
  <c r="M104" i="1"/>
  <c r="M67" i="1"/>
  <c r="M249" i="1"/>
  <c r="M206" i="1"/>
  <c r="M176" i="1"/>
  <c r="M162" i="1"/>
  <c r="M94" i="1"/>
  <c r="M47" i="1"/>
  <c r="M22" i="1"/>
  <c r="M248" i="1"/>
  <c r="M218" i="1"/>
  <c r="M205" i="1"/>
  <c r="M175" i="1"/>
  <c r="M122" i="1"/>
  <c r="M101" i="1"/>
  <c r="M75" i="1"/>
  <c r="M65" i="1"/>
  <c r="M33" i="1"/>
  <c r="M244" i="1"/>
  <c r="M212" i="1"/>
  <c r="M204" i="1"/>
  <c r="M174" i="1"/>
  <c r="M160" i="1"/>
  <c r="M135" i="1"/>
  <c r="M92" i="1"/>
  <c r="M203" i="1"/>
  <c r="M173" i="1"/>
  <c r="M119" i="1"/>
  <c r="M99" i="1"/>
  <c r="M63" i="1"/>
  <c r="M31" i="1"/>
  <c r="M241" i="1"/>
  <c r="M90" i="1"/>
  <c r="M43" i="1"/>
  <c r="M209" i="1"/>
  <c r="M200" i="1"/>
  <c r="M181" i="1"/>
  <c r="M165" i="1"/>
  <c r="M126" i="1"/>
  <c r="M117" i="1"/>
  <c r="M71" i="1"/>
  <c r="M52" i="1"/>
  <c r="M28" i="1"/>
  <c r="M144" i="1"/>
  <c r="M39" i="1"/>
  <c r="J242" i="1"/>
  <c r="K242" i="1" s="1"/>
  <c r="L242" i="1" s="1"/>
  <c r="M242" i="1" s="1"/>
  <c r="M116" i="1"/>
  <c r="M230" i="1"/>
  <c r="M342" i="1"/>
  <c r="M129" i="1"/>
  <c r="M56" i="1"/>
  <c r="M361" i="1"/>
  <c r="M292" i="1"/>
  <c r="M258" i="1"/>
  <c r="M54" i="1"/>
  <c r="M61" i="1"/>
  <c r="M290" i="1"/>
  <c r="M359" i="1"/>
  <c r="M55" i="1"/>
  <c r="M234" i="1"/>
  <c r="M108" i="1"/>
  <c r="M340" i="1"/>
  <c r="M357" i="1"/>
  <c r="M272" i="1"/>
  <c r="M132" i="1"/>
  <c r="M215" i="1"/>
  <c r="M237" i="1"/>
  <c r="M150" i="1"/>
  <c r="M190" i="1"/>
  <c r="M338" i="1"/>
  <c r="M12" i="1"/>
  <c r="M277" i="1"/>
  <c r="M179" i="1"/>
  <c r="M60" i="1"/>
  <c r="M80" i="1"/>
  <c r="M53" i="1"/>
  <c r="M253" i="1"/>
  <c r="M269" i="1"/>
  <c r="M344" i="1"/>
  <c r="M268" i="1"/>
  <c r="M276" i="1"/>
  <c r="M79" i="1"/>
  <c r="M158" i="1"/>
  <c r="M183" i="1"/>
  <c r="M349" i="1"/>
  <c r="M188" i="1"/>
  <c r="M128" i="1"/>
  <c r="M266" i="1"/>
  <c r="M232" i="1"/>
  <c r="M178" i="1"/>
  <c r="M185" i="1"/>
  <c r="M334" i="1"/>
  <c r="M352" i="1"/>
  <c r="M127" i="1"/>
  <c r="M219" i="1"/>
  <c r="M103" i="1"/>
  <c r="M85" i="1"/>
  <c r="M169" i="1"/>
  <c r="M217" i="1"/>
  <c r="M23" i="1"/>
  <c r="M113" i="1"/>
  <c r="M347" i="1"/>
  <c r="M233" i="1"/>
  <c r="M78" i="1"/>
  <c r="M69" i="1"/>
  <c r="M336" i="1"/>
  <c r="M355" i="1"/>
  <c r="M141" i="1"/>
  <c r="M226" i="1"/>
  <c r="M274" i="1"/>
  <c r="M339" i="1"/>
  <c r="M261" i="1"/>
  <c r="M111" i="1"/>
  <c r="M142" i="1"/>
  <c r="M263" i="1"/>
  <c r="M148" i="1"/>
  <c r="M264" i="1"/>
  <c r="M256" i="1"/>
  <c r="M273" i="1"/>
  <c r="M281" i="1"/>
  <c r="M310" i="1"/>
  <c r="M318" i="1"/>
  <c r="M326" i="1"/>
  <c r="M346" i="1"/>
  <c r="M86" i="1"/>
  <c r="M112" i="1"/>
  <c r="M159" i="1"/>
  <c r="M223" i="1"/>
  <c r="M171" i="1"/>
  <c r="M21" i="1"/>
  <c r="M172" i="1"/>
  <c r="M191" i="1"/>
  <c r="M289" i="1"/>
  <c r="M311" i="1"/>
  <c r="M319" i="1"/>
  <c r="M327" i="1"/>
  <c r="M335" i="1"/>
  <c r="M353" i="1"/>
  <c r="M130" i="1"/>
  <c r="M202" i="1"/>
  <c r="M106" i="1"/>
  <c r="M59" i="1"/>
  <c r="M247" i="1"/>
  <c r="M82" i="1"/>
  <c r="M184" i="1"/>
  <c r="M246" i="1"/>
  <c r="M293" i="1"/>
  <c r="M302" i="1"/>
  <c r="M312" i="1"/>
  <c r="M320" i="1"/>
  <c r="M329" i="1"/>
  <c r="M341" i="1"/>
  <c r="M76" i="1"/>
  <c r="M348" i="1"/>
  <c r="M295" i="1"/>
  <c r="M304" i="1"/>
  <c r="M314" i="1"/>
  <c r="M322" i="1"/>
  <c r="M331" i="1"/>
  <c r="M337" i="1"/>
  <c r="M356" i="1"/>
  <c r="M77" i="1"/>
  <c r="M110" i="1"/>
  <c r="M296" i="1"/>
  <c r="M306" i="1"/>
  <c r="M315" i="1"/>
  <c r="M323" i="1"/>
  <c r="M332" i="1"/>
  <c r="M343" i="1"/>
  <c r="M133" i="1"/>
  <c r="M221" i="1"/>
  <c r="M220" i="1"/>
  <c r="M180" i="1"/>
  <c r="M19" i="1"/>
  <c r="M114" i="1"/>
  <c r="M186" i="1"/>
  <c r="M287" i="1"/>
  <c r="M297" i="1"/>
  <c r="M307" i="1"/>
  <c r="M316" i="1"/>
  <c r="M324" i="1"/>
  <c r="M333" i="1"/>
  <c r="M351" i="1"/>
  <c r="M254" i="1"/>
  <c r="M225" i="1"/>
  <c r="M360" i="1"/>
  <c r="M49" i="1"/>
  <c r="M42" i="1"/>
  <c r="M167" i="1"/>
  <c r="M231" i="1"/>
  <c r="M152" i="1"/>
  <c r="M222" i="1"/>
  <c r="M214" i="1"/>
  <c r="M20" i="1"/>
  <c r="M155" i="1"/>
  <c r="M187" i="1"/>
  <c r="M288" i="1"/>
  <c r="M68" i="1"/>
  <c r="M84" i="1"/>
  <c r="M120" i="1"/>
  <c r="M170" i="1"/>
  <c r="M245" i="1"/>
  <c r="M147" i="1"/>
  <c r="M192" i="1"/>
  <c r="M50" i="1"/>
  <c r="M182" i="1"/>
  <c r="M216" i="1"/>
  <c r="M291" i="1"/>
  <c r="M294" i="1"/>
  <c r="M298" i="1"/>
  <c r="M303" i="1"/>
  <c r="M309" i="1"/>
  <c r="M313" i="1"/>
  <c r="M317" i="1"/>
  <c r="M321" i="1"/>
  <c r="M325" i="1"/>
  <c r="M330" i="1"/>
  <c r="M236" i="1"/>
  <c r="M358" i="1"/>
  <c r="M362" i="1"/>
  <c r="M25" i="1"/>
  <c r="M136" i="1"/>
  <c r="M189" i="1"/>
  <c r="S280" i="1" l="1"/>
  <c r="S275" i="1"/>
  <c r="S270" i="1"/>
  <c r="P330" i="1"/>
  <c r="R330" i="1"/>
  <c r="P287" i="1"/>
  <c r="R287" i="1"/>
  <c r="P318" i="1"/>
  <c r="R318" i="1"/>
  <c r="P355" i="1"/>
  <c r="R355" i="1"/>
  <c r="P325" i="1"/>
  <c r="R325" i="1"/>
  <c r="P291" i="1"/>
  <c r="R291" i="1"/>
  <c r="R332" i="1"/>
  <c r="P332" i="1"/>
  <c r="P337" i="1"/>
  <c r="R337" i="1"/>
  <c r="P341" i="1"/>
  <c r="R341" i="1"/>
  <c r="P327" i="1"/>
  <c r="R327" i="1"/>
  <c r="P310" i="1"/>
  <c r="R310" i="1"/>
  <c r="P336" i="1"/>
  <c r="R336" i="1"/>
  <c r="P359" i="1"/>
  <c r="R359" i="1"/>
  <c r="S262" i="1"/>
  <c r="S279" i="1"/>
  <c r="R323" i="1"/>
  <c r="P323" i="1"/>
  <c r="P331" i="1"/>
  <c r="R331" i="1"/>
  <c r="R329" i="1"/>
  <c r="P329" i="1"/>
  <c r="P319" i="1"/>
  <c r="R319" i="1"/>
  <c r="P300" i="1"/>
  <c r="R300" i="1"/>
  <c r="R276" i="1"/>
  <c r="P276" i="1"/>
  <c r="P290" i="1"/>
  <c r="R290" i="1"/>
  <c r="P342" i="1"/>
  <c r="R342" i="1"/>
  <c r="S260" i="1"/>
  <c r="P356" i="1"/>
  <c r="R356" i="1"/>
  <c r="P315" i="1"/>
  <c r="R315" i="1"/>
  <c r="P277" i="1"/>
  <c r="R277" i="1"/>
  <c r="R303" i="1"/>
  <c r="P303" i="1"/>
  <c r="P263" i="1"/>
  <c r="R263" i="1"/>
  <c r="R317" i="1"/>
  <c r="P317" i="1"/>
  <c r="P333" i="1"/>
  <c r="R333" i="1"/>
  <c r="P322" i="1"/>
  <c r="R322" i="1"/>
  <c r="P311" i="1"/>
  <c r="R311" i="1"/>
  <c r="P261" i="1"/>
  <c r="R261" i="1"/>
  <c r="P266" i="1"/>
  <c r="R266" i="1"/>
  <c r="P272" i="1"/>
  <c r="R272" i="1"/>
  <c r="R313" i="1"/>
  <c r="P313" i="1"/>
  <c r="P306" i="1"/>
  <c r="R306" i="1"/>
  <c r="P314" i="1"/>
  <c r="R314" i="1"/>
  <c r="P312" i="1"/>
  <c r="R312" i="1"/>
  <c r="P301" i="1"/>
  <c r="R301" i="1"/>
  <c r="P273" i="1"/>
  <c r="R273" i="1"/>
  <c r="P339" i="1"/>
  <c r="R339" i="1"/>
  <c r="P344" i="1"/>
  <c r="R344" i="1"/>
  <c r="P357" i="1"/>
  <c r="R357" i="1"/>
  <c r="P294" i="1"/>
  <c r="R294" i="1"/>
  <c r="P343" i="1"/>
  <c r="R343" i="1"/>
  <c r="P335" i="1"/>
  <c r="R335" i="1"/>
  <c r="P321" i="1"/>
  <c r="S321" i="1" s="1"/>
  <c r="R321" i="1"/>
  <c r="P351" i="1"/>
  <c r="R351" i="1"/>
  <c r="P320" i="1"/>
  <c r="R320" i="1"/>
  <c r="P281" i="1"/>
  <c r="R281" i="1"/>
  <c r="P268" i="1"/>
  <c r="R268" i="1"/>
  <c r="P288" i="1"/>
  <c r="R288" i="1"/>
  <c r="P324" i="1"/>
  <c r="R324" i="1"/>
  <c r="P362" i="1"/>
  <c r="R362" i="1"/>
  <c r="P309" i="1"/>
  <c r="R309" i="1"/>
  <c r="R316" i="1"/>
  <c r="P316" i="1"/>
  <c r="P296" i="1"/>
  <c r="R296" i="1"/>
  <c r="P304" i="1"/>
  <c r="R304" i="1"/>
  <c r="P302" i="1"/>
  <c r="R302" i="1"/>
  <c r="R289" i="1"/>
  <c r="P289" i="1"/>
  <c r="P256" i="1"/>
  <c r="R256" i="1"/>
  <c r="P274" i="1"/>
  <c r="R274" i="1"/>
  <c r="P347" i="1"/>
  <c r="R347" i="1"/>
  <c r="R269" i="1"/>
  <c r="P269" i="1"/>
  <c r="P338" i="1"/>
  <c r="R338" i="1"/>
  <c r="P340" i="1"/>
  <c r="R340" i="1"/>
  <c r="P258" i="1"/>
  <c r="R258" i="1"/>
  <c r="S271" i="1"/>
  <c r="P358" i="1"/>
  <c r="R358" i="1"/>
  <c r="R307" i="1"/>
  <c r="P307" i="1"/>
  <c r="P295" i="1"/>
  <c r="R295" i="1"/>
  <c r="R293" i="1"/>
  <c r="P293" i="1"/>
  <c r="P346" i="1"/>
  <c r="R346" i="1"/>
  <c r="P264" i="1"/>
  <c r="R264" i="1"/>
  <c r="P352" i="1"/>
  <c r="R352" i="1"/>
  <c r="R349" i="1"/>
  <c r="P349" i="1"/>
  <c r="P292" i="1"/>
  <c r="R292" i="1"/>
  <c r="P298" i="1"/>
  <c r="R298" i="1"/>
  <c r="P360" i="1"/>
  <c r="R360" i="1"/>
  <c r="P297" i="1"/>
  <c r="R297" i="1"/>
  <c r="R348" i="1"/>
  <c r="P348" i="1"/>
  <c r="P353" i="1"/>
  <c r="R353" i="1"/>
  <c r="P326" i="1"/>
  <c r="R326" i="1"/>
  <c r="P334" i="1"/>
  <c r="R334" i="1"/>
  <c r="R361" i="1"/>
  <c r="P361" i="1"/>
  <c r="S267" i="1"/>
  <c r="S257" i="1"/>
  <c r="S156" i="1"/>
  <c r="S81" i="1"/>
  <c r="S16" i="1"/>
  <c r="S151" i="1"/>
  <c r="S38" i="1"/>
  <c r="S149" i="1"/>
  <c r="S235" i="1"/>
  <c r="S37" i="1"/>
  <c r="P231" i="1"/>
  <c r="R231" i="1"/>
  <c r="M66" i="1"/>
  <c r="P189" i="1"/>
  <c r="R189" i="1"/>
  <c r="R221" i="1"/>
  <c r="P221" i="1"/>
  <c r="R184" i="1"/>
  <c r="P184" i="1"/>
  <c r="R106" i="1"/>
  <c r="P106" i="1"/>
  <c r="P21" i="1"/>
  <c r="R21" i="1"/>
  <c r="R159" i="1"/>
  <c r="P159" i="1"/>
  <c r="M177" i="1"/>
  <c r="M250" i="1"/>
  <c r="M163" i="1"/>
  <c r="P226" i="1"/>
  <c r="R226" i="1"/>
  <c r="M145" i="1"/>
  <c r="M8" i="1"/>
  <c r="R113" i="1"/>
  <c r="P113" i="1"/>
  <c r="P79" i="1"/>
  <c r="R79" i="1"/>
  <c r="M118" i="1"/>
  <c r="M97" i="1"/>
  <c r="R60" i="1"/>
  <c r="P60" i="1"/>
  <c r="M64" i="1"/>
  <c r="P108" i="1"/>
  <c r="R108" i="1"/>
  <c r="M51" i="1"/>
  <c r="M62" i="1"/>
  <c r="M201" i="1"/>
  <c r="M88" i="1"/>
  <c r="R167" i="1"/>
  <c r="P167" i="1"/>
  <c r="P110" i="1"/>
  <c r="R110" i="1"/>
  <c r="R236" i="1"/>
  <c r="P236" i="1"/>
  <c r="R245" i="1"/>
  <c r="P245" i="1"/>
  <c r="P155" i="1"/>
  <c r="R155" i="1"/>
  <c r="P42" i="1"/>
  <c r="R42" i="1"/>
  <c r="P148" i="1"/>
  <c r="R148" i="1"/>
  <c r="M46" i="1"/>
  <c r="M207" i="1"/>
  <c r="P141" i="1"/>
  <c r="R141" i="1"/>
  <c r="P23" i="1"/>
  <c r="R23" i="1"/>
  <c r="P232" i="1"/>
  <c r="R232" i="1"/>
  <c r="M70" i="1"/>
  <c r="M45" i="1"/>
  <c r="M193" i="1"/>
  <c r="P150" i="1"/>
  <c r="R150" i="1"/>
  <c r="P237" i="1"/>
  <c r="R237" i="1"/>
  <c r="P234" i="1"/>
  <c r="R234" i="1"/>
  <c r="M93" i="1"/>
  <c r="P230" i="1"/>
  <c r="R230" i="1"/>
  <c r="P136" i="1"/>
  <c r="R136" i="1"/>
  <c r="P19" i="1"/>
  <c r="R19" i="1"/>
  <c r="P202" i="1"/>
  <c r="R202" i="1"/>
  <c r="R112" i="1"/>
  <c r="P112" i="1"/>
  <c r="M239" i="1"/>
  <c r="R111" i="1"/>
  <c r="P111" i="1"/>
  <c r="M102" i="1"/>
  <c r="P217" i="1"/>
  <c r="R217" i="1"/>
  <c r="P219" i="1"/>
  <c r="R219" i="1"/>
  <c r="M121" i="1"/>
  <c r="P128" i="1"/>
  <c r="R128" i="1"/>
  <c r="M96" i="1"/>
  <c r="R80" i="1"/>
  <c r="P80" i="1"/>
  <c r="P179" i="1"/>
  <c r="R179" i="1"/>
  <c r="M124" i="1"/>
  <c r="M32" i="1"/>
  <c r="M153" i="1"/>
  <c r="R215" i="1"/>
  <c r="P215" i="1"/>
  <c r="P55" i="1"/>
  <c r="R55" i="1"/>
  <c r="P61" i="1"/>
  <c r="R61" i="1"/>
  <c r="S24" i="1"/>
  <c r="R192" i="1"/>
  <c r="P192" i="1"/>
  <c r="R190" i="1"/>
  <c r="P190" i="1"/>
  <c r="R114" i="1"/>
  <c r="P114" i="1"/>
  <c r="P170" i="1"/>
  <c r="R170" i="1"/>
  <c r="P133" i="1"/>
  <c r="R133" i="1"/>
  <c r="P25" i="1"/>
  <c r="R25" i="1"/>
  <c r="R120" i="1"/>
  <c r="P120" i="1"/>
  <c r="R214" i="1"/>
  <c r="P214" i="1"/>
  <c r="R86" i="1"/>
  <c r="P86" i="1"/>
  <c r="M208" i="1"/>
  <c r="M34" i="1"/>
  <c r="M98" i="1"/>
  <c r="R169" i="1"/>
  <c r="P169" i="1"/>
  <c r="R127" i="1"/>
  <c r="P127" i="1"/>
  <c r="R188" i="1"/>
  <c r="P188" i="1"/>
  <c r="M44" i="1"/>
  <c r="M243" i="1"/>
  <c r="M29" i="1"/>
  <c r="P29" i="1" s="1"/>
  <c r="M91" i="1"/>
  <c r="R132" i="1"/>
  <c r="P132" i="1"/>
  <c r="R54" i="1"/>
  <c r="P54" i="1"/>
  <c r="M161" i="1"/>
  <c r="R76" i="1"/>
  <c r="P76" i="1"/>
  <c r="P178" i="1"/>
  <c r="R178" i="1"/>
  <c r="M211" i="1"/>
  <c r="R187" i="1"/>
  <c r="P187" i="1"/>
  <c r="P20" i="1"/>
  <c r="R20" i="1"/>
  <c r="P77" i="1"/>
  <c r="R77" i="1"/>
  <c r="R171" i="1"/>
  <c r="P171" i="1"/>
  <c r="R216" i="1"/>
  <c r="P216" i="1"/>
  <c r="P84" i="1"/>
  <c r="R84" i="1"/>
  <c r="R180" i="1"/>
  <c r="P180" i="1"/>
  <c r="R247" i="1"/>
  <c r="P247" i="1"/>
  <c r="P130" i="1"/>
  <c r="R130" i="1"/>
  <c r="R191" i="1"/>
  <c r="P191" i="1"/>
  <c r="M198" i="1"/>
  <c r="M199" i="1"/>
  <c r="R85" i="1"/>
  <c r="P85" i="1"/>
  <c r="M240" i="1"/>
  <c r="M210" i="1"/>
  <c r="M35" i="1"/>
  <c r="M6" i="1"/>
  <c r="P253" i="1"/>
  <c r="R253" i="1"/>
  <c r="M131" i="1"/>
  <c r="M140" i="1"/>
  <c r="M138" i="1"/>
  <c r="R129" i="1"/>
  <c r="P129" i="1"/>
  <c r="S228" i="1"/>
  <c r="S18" i="1"/>
  <c r="P254" i="1"/>
  <c r="R254" i="1"/>
  <c r="P103" i="1"/>
  <c r="R103" i="1"/>
  <c r="M137" i="1"/>
  <c r="M123" i="1"/>
  <c r="R147" i="1"/>
  <c r="P147" i="1"/>
  <c r="P49" i="1"/>
  <c r="R49" i="1"/>
  <c r="R82" i="1"/>
  <c r="P82" i="1"/>
  <c r="P182" i="1"/>
  <c r="R182" i="1"/>
  <c r="R222" i="1"/>
  <c r="P222" i="1"/>
  <c r="R225" i="1"/>
  <c r="P225" i="1"/>
  <c r="M252" i="1"/>
  <c r="M13" i="1"/>
  <c r="R69" i="1"/>
  <c r="P69" i="1"/>
  <c r="M83" i="1"/>
  <c r="M40" i="1"/>
  <c r="R183" i="1"/>
  <c r="P183" i="1"/>
  <c r="M107" i="1"/>
  <c r="M73" i="1"/>
  <c r="P56" i="1"/>
  <c r="R56" i="1"/>
  <c r="R116" i="1"/>
  <c r="P116" i="1"/>
  <c r="R53" i="1"/>
  <c r="P53" i="1"/>
  <c r="M100" i="1"/>
  <c r="M89" i="1"/>
  <c r="M166" i="1"/>
  <c r="R50" i="1"/>
  <c r="P50" i="1"/>
  <c r="R68" i="1"/>
  <c r="P68" i="1"/>
  <c r="R152" i="1"/>
  <c r="P152" i="1"/>
  <c r="P186" i="1"/>
  <c r="R186" i="1"/>
  <c r="R220" i="1"/>
  <c r="P220" i="1"/>
  <c r="R246" i="1"/>
  <c r="P246" i="1"/>
  <c r="R59" i="1"/>
  <c r="P59" i="1"/>
  <c r="R172" i="1"/>
  <c r="P172" i="1"/>
  <c r="R223" i="1"/>
  <c r="P223" i="1"/>
  <c r="P142" i="1"/>
  <c r="R142" i="1"/>
  <c r="M7" i="1"/>
  <c r="R78" i="1"/>
  <c r="P78" i="1"/>
  <c r="R233" i="1"/>
  <c r="P233" i="1"/>
  <c r="M164" i="1"/>
  <c r="R185" i="1"/>
  <c r="P185" i="1"/>
  <c r="P158" i="1"/>
  <c r="R158" i="1"/>
  <c r="M27" i="1"/>
  <c r="M125" i="1"/>
  <c r="M154" i="1"/>
  <c r="S157" i="1"/>
  <c r="R33" i="1"/>
  <c r="P33" i="1"/>
  <c r="R22" i="1"/>
  <c r="P22" i="1"/>
  <c r="P31" i="1"/>
  <c r="R31" i="1"/>
  <c r="P28" i="1"/>
  <c r="R28" i="1"/>
  <c r="S26" i="1"/>
  <c r="S258" i="1" l="1"/>
  <c r="S309" i="1"/>
  <c r="S268" i="1"/>
  <c r="S357" i="1"/>
  <c r="S301" i="1"/>
  <c r="S311" i="1"/>
  <c r="S263" i="1"/>
  <c r="S307" i="1"/>
  <c r="S300" i="1"/>
  <c r="S323" i="1"/>
  <c r="S332" i="1"/>
  <c r="S347" i="1"/>
  <c r="S291" i="1"/>
  <c r="S361" i="1"/>
  <c r="S348" i="1"/>
  <c r="S329" i="1"/>
  <c r="S288" i="1"/>
  <c r="S302" i="1"/>
  <c r="S349" i="1"/>
  <c r="S293" i="1"/>
  <c r="S261" i="1"/>
  <c r="S338" i="1"/>
  <c r="S256" i="1"/>
  <c r="S296" i="1"/>
  <c r="S324" i="1"/>
  <c r="S320" i="1"/>
  <c r="S343" i="1"/>
  <c r="S339" i="1"/>
  <c r="S314" i="1"/>
  <c r="S266" i="1"/>
  <c r="S333" i="1"/>
  <c r="S277" i="1"/>
  <c r="S351" i="1"/>
  <c r="S306" i="1"/>
  <c r="S315" i="1"/>
  <c r="S303" i="1"/>
  <c r="S294" i="1"/>
  <c r="S273" i="1"/>
  <c r="S276" i="1"/>
  <c r="S334" i="1"/>
  <c r="S297" i="1"/>
  <c r="S313" i="1"/>
  <c r="S356" i="1"/>
  <c r="S331" i="1"/>
  <c r="S336" i="1"/>
  <c r="S337" i="1"/>
  <c r="S355" i="1"/>
  <c r="S326" i="1"/>
  <c r="S360" i="1"/>
  <c r="S352" i="1"/>
  <c r="S295" i="1"/>
  <c r="S310" i="1"/>
  <c r="S318" i="1"/>
  <c r="S340" i="1"/>
  <c r="S274" i="1"/>
  <c r="S304" i="1"/>
  <c r="S362" i="1"/>
  <c r="S281" i="1"/>
  <c r="S335" i="1"/>
  <c r="S344" i="1"/>
  <c r="S312" i="1"/>
  <c r="S272" i="1"/>
  <c r="S322" i="1"/>
  <c r="S353" i="1"/>
  <c r="S298" i="1"/>
  <c r="S264" i="1"/>
  <c r="S342" i="1"/>
  <c r="S319" i="1"/>
  <c r="S327" i="1"/>
  <c r="S287" i="1"/>
  <c r="S292" i="1"/>
  <c r="S346" i="1"/>
  <c r="S358" i="1"/>
  <c r="S269" i="1"/>
  <c r="S289" i="1"/>
  <c r="S316" i="1"/>
  <c r="S317" i="1"/>
  <c r="S290" i="1"/>
  <c r="S359" i="1"/>
  <c r="S341" i="1"/>
  <c r="S325" i="1"/>
  <c r="S330" i="1"/>
  <c r="S245" i="1"/>
  <c r="S106" i="1"/>
  <c r="S189" i="1"/>
  <c r="S53" i="1"/>
  <c r="S183" i="1"/>
  <c r="S225" i="1"/>
  <c r="S42" i="1"/>
  <c r="S180" i="1"/>
  <c r="S185" i="1"/>
  <c r="S246" i="1"/>
  <c r="S68" i="1"/>
  <c r="S253" i="1"/>
  <c r="S130" i="1"/>
  <c r="S112" i="1"/>
  <c r="S230" i="1"/>
  <c r="S141" i="1"/>
  <c r="R29" i="1"/>
  <c r="S29" i="1" s="1"/>
  <c r="S254" i="1"/>
  <c r="S132" i="1"/>
  <c r="S215" i="1"/>
  <c r="S223" i="1"/>
  <c r="S220" i="1"/>
  <c r="S50" i="1"/>
  <c r="S116" i="1"/>
  <c r="S133" i="1"/>
  <c r="S111" i="1"/>
  <c r="S172" i="1"/>
  <c r="S214" i="1"/>
  <c r="P34" i="1"/>
  <c r="R34" i="1"/>
  <c r="P35" i="1"/>
  <c r="R35" i="1"/>
  <c r="S103" i="1"/>
  <c r="S150" i="1"/>
  <c r="S233" i="1"/>
  <c r="S84" i="1"/>
  <c r="S20" i="1"/>
  <c r="S25" i="1"/>
  <c r="S78" i="1"/>
  <c r="S56" i="1"/>
  <c r="S155" i="1"/>
  <c r="S108" i="1"/>
  <c r="S158" i="1"/>
  <c r="S148" i="1"/>
  <c r="S236" i="1"/>
  <c r="S113" i="1"/>
  <c r="P27" i="1"/>
  <c r="R27" i="1"/>
  <c r="R32" i="1"/>
  <c r="P32" i="1"/>
  <c r="S80" i="1"/>
  <c r="S219" i="1"/>
  <c r="S136" i="1"/>
  <c r="S237" i="1"/>
  <c r="S167" i="1"/>
  <c r="S60" i="1"/>
  <c r="S226" i="1"/>
  <c r="S159" i="1"/>
  <c r="S221" i="1"/>
  <c r="S186" i="1"/>
  <c r="S182" i="1"/>
  <c r="S77" i="1"/>
  <c r="S178" i="1"/>
  <c r="S170" i="1"/>
  <c r="S59" i="1"/>
  <c r="S152" i="1"/>
  <c r="S82" i="1"/>
  <c r="S129" i="1"/>
  <c r="S191" i="1"/>
  <c r="S76" i="1"/>
  <c r="S188" i="1"/>
  <c r="S120" i="1"/>
  <c r="S114" i="1"/>
  <c r="S61" i="1"/>
  <c r="S217" i="1"/>
  <c r="S232" i="1"/>
  <c r="S21" i="1"/>
  <c r="S85" i="1"/>
  <c r="S216" i="1"/>
  <c r="S187" i="1"/>
  <c r="S127" i="1"/>
  <c r="S190" i="1"/>
  <c r="S55" i="1"/>
  <c r="S128" i="1"/>
  <c r="S202" i="1"/>
  <c r="S23" i="1"/>
  <c r="S28" i="1"/>
  <c r="S142" i="1"/>
  <c r="S49" i="1"/>
  <c r="S184" i="1"/>
  <c r="S231" i="1"/>
  <c r="S69" i="1"/>
  <c r="S222" i="1"/>
  <c r="S147" i="1"/>
  <c r="S247" i="1"/>
  <c r="S171" i="1"/>
  <c r="S54" i="1"/>
  <c r="S169" i="1"/>
  <c r="S86" i="1"/>
  <c r="S192" i="1"/>
  <c r="S179" i="1"/>
  <c r="S19" i="1"/>
  <c r="S234" i="1"/>
  <c r="S110" i="1"/>
  <c r="S79" i="1"/>
  <c r="S33" i="1"/>
  <c r="S22" i="1"/>
  <c r="S31" i="1"/>
  <c r="S35" i="1" l="1"/>
  <c r="S34" i="1"/>
  <c r="S32" i="1"/>
  <c r="S27" i="1"/>
  <c r="R62" i="1" l="1"/>
  <c r="P62" i="1"/>
  <c r="P135" i="1" l="1"/>
  <c r="S62" i="1"/>
  <c r="K5" i="1" l="1"/>
  <c r="L5" i="1" s="1"/>
  <c r="R96" i="1"/>
  <c r="P96" i="1"/>
  <c r="R93" i="1"/>
  <c r="R7" i="1"/>
  <c r="R8" i="1"/>
  <c r="R13" i="1"/>
  <c r="R39" i="1"/>
  <c r="R40" i="1"/>
  <c r="R135" i="1"/>
  <c r="S135" i="1" s="1"/>
  <c r="R43" i="1"/>
  <c r="R44" i="1"/>
  <c r="R45" i="1"/>
  <c r="R46" i="1"/>
  <c r="R47" i="1"/>
  <c r="R51" i="1"/>
  <c r="R63" i="1"/>
  <c r="R64" i="1"/>
  <c r="R65" i="1"/>
  <c r="R66" i="1"/>
  <c r="R67" i="1"/>
  <c r="R70" i="1"/>
  <c r="R71" i="1"/>
  <c r="R73" i="1"/>
  <c r="R74" i="1"/>
  <c r="R75" i="1"/>
  <c r="R83" i="1"/>
  <c r="R88" i="1"/>
  <c r="R89" i="1"/>
  <c r="R90" i="1"/>
  <c r="R91" i="1"/>
  <c r="R92" i="1"/>
  <c r="R94" i="1"/>
  <c r="R95" i="1"/>
  <c r="R97" i="1"/>
  <c r="R98" i="1"/>
  <c r="R99" i="1"/>
  <c r="R100" i="1"/>
  <c r="R101" i="1"/>
  <c r="R102" i="1"/>
  <c r="R104" i="1"/>
  <c r="R107" i="1"/>
  <c r="R117" i="1"/>
  <c r="R118" i="1"/>
  <c r="R119" i="1"/>
  <c r="R121" i="1"/>
  <c r="R122" i="1"/>
  <c r="R123" i="1"/>
  <c r="R124" i="1"/>
  <c r="R125" i="1"/>
  <c r="R131" i="1"/>
  <c r="R134" i="1"/>
  <c r="R137" i="1"/>
  <c r="R138" i="1"/>
  <c r="R140" i="1"/>
  <c r="R144" i="1"/>
  <c r="R145" i="1"/>
  <c r="R153" i="1"/>
  <c r="R154" i="1"/>
  <c r="R160" i="1"/>
  <c r="R161" i="1"/>
  <c r="R162" i="1"/>
  <c r="R163" i="1"/>
  <c r="R164" i="1"/>
  <c r="R165" i="1"/>
  <c r="R166" i="1"/>
  <c r="R173" i="1"/>
  <c r="R174" i="1"/>
  <c r="R175" i="1"/>
  <c r="R176" i="1"/>
  <c r="R177" i="1"/>
  <c r="R181" i="1"/>
  <c r="R193" i="1"/>
  <c r="R194" i="1"/>
  <c r="R195" i="1"/>
  <c r="R196" i="1"/>
  <c r="R197" i="1"/>
  <c r="R198" i="1"/>
  <c r="R199" i="1"/>
  <c r="R200" i="1"/>
  <c r="R201" i="1"/>
  <c r="R203" i="1"/>
  <c r="R204" i="1"/>
  <c r="R205" i="1"/>
  <c r="R206" i="1"/>
  <c r="R207" i="1"/>
  <c r="R208" i="1"/>
  <c r="R209" i="1"/>
  <c r="R210" i="1"/>
  <c r="R211" i="1"/>
  <c r="R212" i="1"/>
  <c r="R218" i="1"/>
  <c r="R224" i="1"/>
  <c r="R227" i="1"/>
  <c r="R239" i="1"/>
  <c r="R240" i="1"/>
  <c r="R241" i="1"/>
  <c r="R243" i="1"/>
  <c r="R244" i="1"/>
  <c r="R248" i="1"/>
  <c r="R249" i="1"/>
  <c r="R250" i="1"/>
  <c r="R48" i="1"/>
  <c r="R252" i="1"/>
  <c r="R52" i="1"/>
  <c r="R72" i="1"/>
  <c r="P7" i="1"/>
  <c r="P8" i="1"/>
  <c r="P13" i="1"/>
  <c r="P39" i="1"/>
  <c r="P40" i="1"/>
  <c r="P43" i="1"/>
  <c r="P44" i="1"/>
  <c r="P45" i="1"/>
  <c r="P46" i="1"/>
  <c r="P47" i="1"/>
  <c r="P51" i="1"/>
  <c r="P63" i="1"/>
  <c r="P64" i="1"/>
  <c r="P65" i="1"/>
  <c r="P66" i="1"/>
  <c r="P67" i="1"/>
  <c r="P70" i="1"/>
  <c r="P71" i="1"/>
  <c r="P73" i="1"/>
  <c r="P74" i="1"/>
  <c r="P75" i="1"/>
  <c r="P83" i="1"/>
  <c r="P88" i="1"/>
  <c r="P89" i="1"/>
  <c r="P90" i="1"/>
  <c r="P91" i="1"/>
  <c r="P92" i="1"/>
  <c r="P94" i="1"/>
  <c r="P95" i="1"/>
  <c r="P97" i="1"/>
  <c r="P98" i="1"/>
  <c r="P99" i="1"/>
  <c r="P100" i="1"/>
  <c r="P101" i="1"/>
  <c r="P102" i="1"/>
  <c r="P104" i="1"/>
  <c r="P107" i="1"/>
  <c r="P117" i="1"/>
  <c r="P118" i="1"/>
  <c r="P119" i="1"/>
  <c r="P121" i="1"/>
  <c r="P122" i="1"/>
  <c r="P123" i="1"/>
  <c r="P124" i="1"/>
  <c r="P125" i="1"/>
  <c r="P131" i="1"/>
  <c r="P134" i="1"/>
  <c r="P137" i="1"/>
  <c r="P138" i="1"/>
  <c r="P140" i="1"/>
  <c r="P144" i="1"/>
  <c r="P145" i="1"/>
  <c r="P153" i="1"/>
  <c r="P154" i="1"/>
  <c r="P160" i="1"/>
  <c r="P161" i="1"/>
  <c r="P162" i="1"/>
  <c r="P163" i="1"/>
  <c r="P164" i="1"/>
  <c r="P165" i="1"/>
  <c r="P166" i="1"/>
  <c r="P173" i="1"/>
  <c r="P174" i="1"/>
  <c r="P175" i="1"/>
  <c r="P176" i="1"/>
  <c r="P177" i="1"/>
  <c r="P181" i="1"/>
  <c r="P193" i="1"/>
  <c r="P194" i="1"/>
  <c r="P195" i="1"/>
  <c r="P196" i="1"/>
  <c r="P197" i="1"/>
  <c r="P198" i="1"/>
  <c r="P199" i="1"/>
  <c r="P200" i="1"/>
  <c r="P201" i="1"/>
  <c r="P203" i="1"/>
  <c r="P204" i="1"/>
  <c r="P205" i="1"/>
  <c r="P206" i="1"/>
  <c r="P207" i="1"/>
  <c r="P208" i="1"/>
  <c r="P209" i="1"/>
  <c r="P210" i="1"/>
  <c r="P211" i="1"/>
  <c r="P212" i="1"/>
  <c r="P218" i="1"/>
  <c r="P224" i="1"/>
  <c r="P227" i="1"/>
  <c r="P239" i="1"/>
  <c r="P240" i="1"/>
  <c r="P241" i="1"/>
  <c r="P243" i="1"/>
  <c r="P244" i="1"/>
  <c r="P248" i="1"/>
  <c r="P249" i="1"/>
  <c r="P250" i="1"/>
  <c r="P48" i="1"/>
  <c r="P252" i="1"/>
  <c r="P52" i="1"/>
  <c r="P72" i="1"/>
  <c r="P93" i="1"/>
  <c r="R87" i="1" l="1"/>
  <c r="M5" i="1"/>
  <c r="P5" i="1" s="1"/>
  <c r="R12" i="1"/>
  <c r="P12" i="1"/>
  <c r="R6" i="1"/>
  <c r="P6" i="1"/>
  <c r="P126" i="1"/>
  <c r="S65" i="1"/>
  <c r="S91" i="1"/>
  <c r="S75" i="1"/>
  <c r="S212" i="1"/>
  <c r="S176" i="1"/>
  <c r="S118" i="1"/>
  <c r="S205" i="1"/>
  <c r="S196" i="1"/>
  <c r="S100" i="1"/>
  <c r="S96" i="1"/>
  <c r="S72" i="1"/>
  <c r="S209" i="1"/>
  <c r="S200" i="1"/>
  <c r="S181" i="1"/>
  <c r="S174" i="1"/>
  <c r="S160" i="1"/>
  <c r="S134" i="1"/>
  <c r="S107" i="1"/>
  <c r="S71" i="1"/>
  <c r="S51" i="1"/>
  <c r="S43" i="1"/>
  <c r="S8" i="1"/>
  <c r="S250" i="1"/>
  <c r="S163" i="1"/>
  <c r="S249" i="1"/>
  <c r="S211" i="1"/>
  <c r="S203" i="1"/>
  <c r="S194" i="1"/>
  <c r="S162" i="1"/>
  <c r="S138" i="1"/>
  <c r="S123" i="1"/>
  <c r="S45" i="1"/>
  <c r="S144" i="1"/>
  <c r="S239" i="1"/>
  <c r="S252" i="1"/>
  <c r="S243" i="1"/>
  <c r="S206" i="1"/>
  <c r="S197" i="1"/>
  <c r="S145" i="1"/>
  <c r="S52" i="1"/>
  <c r="S224" i="1"/>
  <c r="S208" i="1"/>
  <c r="S199" i="1"/>
  <c r="S173" i="1"/>
  <c r="S154" i="1"/>
  <c r="S131" i="1"/>
  <c r="S121" i="1"/>
  <c r="S104" i="1"/>
  <c r="S95" i="1"/>
  <c r="S70" i="1"/>
  <c r="S7" i="1"/>
  <c r="S241" i="1"/>
  <c r="S204" i="1"/>
  <c r="S195" i="1"/>
  <c r="S175" i="1"/>
  <c r="S140" i="1"/>
  <c r="S124" i="1"/>
  <c r="S117" i="1"/>
  <c r="S99" i="1"/>
  <c r="S90" i="1"/>
  <c r="S74" i="1"/>
  <c r="S64" i="1"/>
  <c r="S46" i="1"/>
  <c r="S39" i="1"/>
  <c r="S13" i="1"/>
  <c r="S97" i="1"/>
  <c r="S88" i="1"/>
  <c r="S244" i="1"/>
  <c r="S218" i="1"/>
  <c r="S207" i="1"/>
  <c r="S198" i="1"/>
  <c r="S166" i="1"/>
  <c r="S153" i="1"/>
  <c r="S102" i="1"/>
  <c r="S94" i="1"/>
  <c r="S83" i="1"/>
  <c r="S67" i="1"/>
  <c r="S177" i="1"/>
  <c r="S165" i="1"/>
  <c r="S119" i="1"/>
  <c r="S101" i="1"/>
  <c r="S92" i="1"/>
  <c r="S66" i="1"/>
  <c r="S248" i="1"/>
  <c r="S48" i="1"/>
  <c r="S227" i="1"/>
  <c r="S240" i="1"/>
  <c r="S210" i="1"/>
  <c r="S201" i="1"/>
  <c r="S193" i="1"/>
  <c r="S161" i="1"/>
  <c r="S137" i="1"/>
  <c r="S164" i="1"/>
  <c r="S122" i="1"/>
  <c r="S125" i="1"/>
  <c r="S98" i="1"/>
  <c r="S89" i="1"/>
  <c r="S73" i="1"/>
  <c r="S63" i="1"/>
  <c r="S44" i="1"/>
  <c r="S47" i="1"/>
  <c r="S40" i="1"/>
  <c r="S93" i="1"/>
  <c r="R5" i="1" l="1"/>
  <c r="S5" i="1" s="1"/>
  <c r="P87" i="1"/>
  <c r="S87" i="1" s="1"/>
  <c r="R126" i="1"/>
  <c r="S126" i="1" s="1"/>
  <c r="S12" i="1"/>
  <c r="S6" i="1"/>
</calcChain>
</file>

<file path=xl/sharedStrings.xml><?xml version="1.0" encoding="utf-8"?>
<sst xmlns="http://schemas.openxmlformats.org/spreadsheetml/2006/main" count="4410" uniqueCount="2898">
  <si>
    <t>ITEM</t>
  </si>
  <si>
    <t xml:space="preserve">DESCRIÇÃO                                                                                         </t>
  </si>
  <si>
    <t>DESCRITIVO</t>
  </si>
  <si>
    <t>UNIDADE DE CONTROLE</t>
  </si>
  <si>
    <t xml:space="preserve">Deve ser confeccionado em silicone e ser esterilizável em autoclave. O  pacote deve ter 02 unidades, sendo 01 de tamanho adulto e 01 infantil. Marca de referência: Indusbello, equivalente, similar ou de melhor qualidade.                                                                                   </t>
  </si>
  <si>
    <t>Pacote com 02 unidades</t>
  </si>
  <si>
    <t>Ácido fluorídrico a 10% - seringa com no mínimo 2,5 ml. Deve ser em gel a base de ácido fluorídrico na concentração de 10%.  Deve ter registro na ANVISA. Marca (s) de referência: Maquira, FGM ou equivalente, ou similar ou de melhor qualidade.</t>
  </si>
  <si>
    <t>Seringa com no mínimo 2,5ml</t>
  </si>
  <si>
    <t>Ácido fosfórico em gel a 37% – kit com 3 seringas com no mínimo 2,5 ml cada e com no mínimo 03 pontas aplicadoras avulsas. Registro na ANVISA. Marca de referência: DFL ou Maquira ou equivalente, similar ou de melhor qualidade.</t>
  </si>
  <si>
    <t>Kit com 3 seringas e com no mínimo 03 pontas aplicadoras avulsas</t>
  </si>
  <si>
    <t xml:space="preserve">Ácido peracético 0,2% - frasco 01 litro. Solução desinfetante de alto nível, de uso hospitalar para superfícies fixas e artigos semi-críticos. Deve ser embalado em frasco que não permita a passagem de luz. Registro na ANVISA. </t>
  </si>
  <si>
    <t>Frasco com 1 litro</t>
  </si>
  <si>
    <t>Agente de união silano - frasco com no mínimo 5 ml. Solução pré-ativada em frasco único com moléculas bifuncionais, para aumento da adesividade de materiais resinosos (resinas de restauração e cimentos resinosos),  às cerâmicas e à fibra de vidro.Registro na ANVISA. Marca de referência: Angelus, ou Maquira, ou equivalente, ou similar ou de melhor qualidade.</t>
  </si>
  <si>
    <t>Frasco com no mínimo 5 ml</t>
  </si>
  <si>
    <t xml:space="preserve">Água oxigenada volume 10- frasco com 01 litro. Solução aquosa de peróxido de hidrogênio em concentração de 10 volumes, deve ser armazenada em frasco plástico de material escuro ou opaco, não deve permitir a passagem de luz. </t>
  </si>
  <si>
    <t xml:space="preserve">Álcool Etílico 96º GL (92,8º INPM) - Frasco com 1000 ml. Hidratado, na concentração de 92,8º INPM, para limpeza em geral em estabelecimentos de assistência à saúde humana. Registro na ANVISA. </t>
  </si>
  <si>
    <t>Frasco com 1000 ml</t>
  </si>
  <si>
    <t>Alginato para impressão TIPO II de presa normal - pacote com no mínimo 410 gramas. Deve ter características tixotrópicas, escoamento e elasticidade capaz de reproduzir os detalhes com alta  precisão. Deve ser resistente ao rasgamento. Registro na ANVISA. Marca(s) de referência: Plastalgin da Septodont, ou equivalente, ou similar ou de melhor qualidade.</t>
  </si>
  <si>
    <t>Pacote com no mínimo 410 gramas</t>
  </si>
  <si>
    <t>Algodão em roletes no Tamanho1 - embalagem com 100 unidades Roletes de algodão de uso odontológico para afastamento da bochecha e absorção de saliva, fluidos e sangue. Dever ser hidrófilo, com formato cilíndrico compactado, macio e absorvente, descartável e de uso único. Deve ser isentos de amido e de cloro, ser 100% homogêneo, sem grumos ou impurezas. Marca(s) de referência: Cremer, ou equivalente, ou similar ou de melhor qualidade.</t>
  </si>
  <si>
    <t>Pacote com 100 unidades</t>
  </si>
  <si>
    <t>Algodão em roletes no tamanho 2 - embalagem com 100 unidades Roletes de algodão de uso odontológico para afastamento da bochecha e absorção de saliva, fluidos e sangue. Dever ser hidrófilo, com formato cilíndrico compactado, macio e absorvente, descartável e de uso único. Deve ser isentos de amido e de cloro, ser 100% homogêneo, sem grumos ou impurezas. Marca(s) de referência: Cremer, ou equivalente, ou similar ou de melhor qualidade.</t>
  </si>
  <si>
    <t>Anestésico injetável local Articaíne 4% com Epinefrina 1:100.000 - caixa com 50 unidades de tubetes, cada ml contendo 40mg de Cloridrato de Articaina, 10 microgramas de Epinefrina(Adrenalina). Deve ser isento de metilparabeno, envasado em tubetes de cristal com 1,8 mL e êmbolos siliconizados. Marca(s) de referência: Nova DFL, ou equivalente, ou similar ou de melhor qualidade.</t>
  </si>
  <si>
    <t>Caixa com 50 unidades</t>
  </si>
  <si>
    <t>Anestésico injetável local Mepivacaína 2% com Norepinefrina 1:100.000 - caixa com 50 unidades Cada ml contendo 20mg de Cloridrato de Mepivacaina, 10 microgramas de Norepinefrina (Noradrenalina). Deve ser  isento de metilparabeno e envasado em tubetes de cristal com 1,8 mL e êmbolos siliconizados. Registro na ANVISA. Marca(s) de referência: Nova DFL, ou equivalente, ou similar ou de melhor qualidade.</t>
  </si>
  <si>
    <t>Anestésico injetável local Mepivacaína 3% sem vasoconstritor - caixa com 50 unidades Cada ml contendo 30mg de Cloridrato de Mepivacaína. Deve ser isento de Metilparabeno e envasado em tubetes de cristal com 1,8 mL e êmbolos siliconizados. Registro na ANVISA. Marca(s) de referência: Nova DFL, ou equivalente, ou similar ou de melhor qualidade.</t>
  </si>
  <si>
    <t>Aplicadores odontológicos descartáveis tamanho extrafino – pacote com 100 unidades. Micro aplicadores odontológicos descartáveis, para aplicação de líquidos e géis odontológicos, de formato circular, deve ser confeccionado em polipropileno e fibras de poliamida. Marca de referência: KG Brush da KG Sorense, ou Angelus ou FGM, ou equivalente, similar ou de melhor qualidade.</t>
  </si>
  <si>
    <t>Aplicadores odontológicos descartáveis tamanho fino– pacote c/100 unidades. Micro aplicadores odontológicos descartáveis, para aplicação de líquidos e géis odontológicos, de formato circular, deve ser confeccionado em polipropileno e fibras de poliamida. Marca de referência: KG Brush da KG Sorense, ou Angelus, ou FGM ou equivalente, similar ou de melhor qualidade.</t>
  </si>
  <si>
    <t>Aplicadores odontológicos descartáveis tamanho regular – pacote c/100 unidades. Micro aplicadores odontológicos descartáveis, para aplicação de líquidos e géis odontológicos, de formato circular, deve ser confeccionado em polipropileno e fibras de poliamida. Marca de referência: KG Brush da KG Sorense ou Angelus ou FGM ou  equivalente, similar ou de melhor qualidade.</t>
  </si>
  <si>
    <t>Deve ser para paciente adulto, confeccionado em borracha plumbífera com acabamento em tecido especial lavável, ter 0,25mm de equivalência em chumbo, medir 100 x 60 cm, ter protetor de tireóide, fechamento com velcro e ser da cor azul marinho ou cinza.</t>
  </si>
  <si>
    <t>Unidade</t>
  </si>
  <si>
    <t>Azul de metileno a 0,01% - embalagem com 10 seringas de 1ml cada. Deve possuir a concentração de 0,01%, e ser fotoabsorvível. Deve atuar como terapia fotodinâmica e ter ação bactericida em bolsas peridontais, conduto radicular e áreas bucais. Marca (s) de referência: Chimiolux, ou equivalente, ou similar ou de melhor qualidade.</t>
  </si>
  <si>
    <t xml:space="preserve"> Caixa com 10 seringas de 1ml cada</t>
  </si>
  <si>
    <t>Bicarbonato de sódio extrafino para profilaxia odontológica –  pote com 500 gramas. Pó a base de carbonato hidrogenado de sódio em pó, deve ser cristalino, ser fluidificado. Deve ser compatível para uso em qualquer marca de aparelho de jateamento. Registro na Anvisa. Marca(s) de referência: Maquira, ou Biodinâmica, ou Polident, ou equivalente, ou similar ou de melhor qualidade.</t>
  </si>
  <si>
    <t>Pote com 500 gramas</t>
  </si>
  <si>
    <t>Broca de borracha abrasiva para acabamento e polimento de amálgama para contra ângulo (CA) conjunto com no mínimo 6 unidades, sendo 3 no formato de taça e 3 no formato ogiva. As pontas devem ter granulações diferenciadas para os procedimentos de pré-polimento, polimento intermediário e polimento final de restauração de metais nobre e não nobres. Marca de referência: KG Sorense, equivalente, similar ou de melhor qualidade.</t>
  </si>
  <si>
    <t>Conjunto com no mínimo 6 brocas</t>
  </si>
  <si>
    <t>Broca de aço CA 12 lâminas para acabamento de amálgama – kit com 6 brocas sortidas. Deve ser confeccionada em aço carbono, ter ponta ativa com 12 lâminas e ser esterelizável. Marca referência: KG Sorense, ou Microdont, ou equivalente, similar ou de melhor qualidade.</t>
  </si>
  <si>
    <t>Kit com 6 brocas</t>
  </si>
  <si>
    <t>Broca de tungstenio PM corte cruzado grosso nº 407001- unidade. Deve ser confeccionada em material resistente, ter corte afiado e grosso.</t>
  </si>
  <si>
    <t>Broca endo Z com 21mm, ponta inativa, para uso em alta rotação, inoxidável. Dever ser embalada individualmente e autoclavável- unidade. Marca referência: Maillefer-Dentsply ou equivalente, similar ou de melhor qualidade.</t>
  </si>
  <si>
    <t>Cabo para espelho odontológico intrabucal - unidade. Instrumental de uso odontológico. Deve ser rosqueável e compatível com espelho bucal nº 05. Deve ser confeccionado em aço inoxidável, ser autoclavável. Marca referência: SS White, ou Quinelato, ou equivalente, similar ou de melhor qualidade.</t>
  </si>
  <si>
    <t>Ceras odontológicas para escultura progressiva - kit com no mínimo 05 unidades. Kit composto por 5 unidades com no mínimo 8 gramas cada, sendo 04 com cores diversas e 01 pegajosa. Marca(s) de referência: Inowax, Kota ou equivalente, ou similar ou de melhor qualidade.</t>
  </si>
  <si>
    <t>Kit com no mínimo 05 unidades</t>
  </si>
  <si>
    <t>Cimento cirúrgico periodontal SEM eugenol – kit sistema pasta/pasta com no mínimo 90g de base e no mínimo 90 g de acelarador. Deve ser indicado para uso odontológico e aderir aos tecidos da boca. Registro na ANVISA. Marca(s) de referência: Coe Pack, ou Pericem da Tecnew, ou Perio Bond da Dentsply, ou equivalente, ou similar ou de melhor qualidade.</t>
  </si>
  <si>
    <t>Kit pasta/pasta</t>
  </si>
  <si>
    <t>Cimento de hidróxido de cálcio radiopaco - kit com 01 tubo de pasta base com no mínimo 13g e 01 tubo de pasta catalisadora com no mínimo 11g. O material não deve possuir eugenol. Registro na ANVISA. Marca(s) de referência: Hydro C da Dentsply, ou Hydcall da Tecnew, ou equivalente, similar ou de melhor qualidade.</t>
  </si>
  <si>
    <t>Cimento de oxifosfato de zinco (óxido de zinco) pó claro – frasco com no mínimo 28 gramas Pó composto por partículas uniformes e ultrafinas de óxido de zinco, óxido de magnésio e corantes. Deve ser indicado para a base de proteção térmica e para cimentação de incrustações, coroas e pontes metálicas. Deve ter alta resistência e ser de baixa solubilidade. Registro na ANVISA. Marca(s) de referência: SSWhite ou Vigodent ou equivalente,similar, ou de melhor qualidade.</t>
  </si>
  <si>
    <t>Frasco com no mínimo 28 gramas</t>
  </si>
  <si>
    <t>Cimento endodôntico reparador a base de MTA (Agregado Trióxido Mineral) – kit com no mínimo  2 doses: 0,28g de pó de MTA e líquido com 3ml de água destilada. Deve ser na cor branca. Registro na ANVISA. Marca(s) de referência: Angelus, ou equivalente, ou similar ou de melhor qualidade.</t>
  </si>
  <si>
    <t>Kit com no mínimo  2 doses: 0,28g de pó de MTA e líquido com 3ml de água destilada</t>
  </si>
  <si>
    <t>Cimento resinoso autopolimerizável cor A2 - embalagem com no mínimo 11g, do modelo clicker. Deve ser autoadesivo e  oferecer resistência de união semelhante aos cimentos resinosos de múltiplos passos sem a necessidade de utilizar ácido, primer ou adesivo. Registro na Anvisa. Marca(s) de referência: Relyx U200 da 3M, ou equivalente, ou similar ou de melhor qualidade.</t>
  </si>
  <si>
    <t>Cimento obturador endodôntico – kit contendo pó com 12 gramas e líquido c/ 10 ml. O pó deve ser branco, levemente acinzentado. Deve ser compoto por óxido de zinco, colofônia hidrogenada, colofônia, subcarbonato de bismuto, sulfato de bário, borato de sódio anidro. O líquido deve ser límpido, levemente amarelado, odor característico predominante do eugenol, ser isento de partículas em suspensão ou sedimentos. Deve conter eugenol, óleo de amêndoas, ácido acético glacial. O produto deve ter registro na Anvisa. Marca(s) de referência: Endofill, ou equivalente, ou similar ou de melhor qualidade.</t>
  </si>
  <si>
    <t xml:space="preserve">Kit pó 12 gramas e líquido 10ml  </t>
  </si>
  <si>
    <t>Pote com 20 gramas</t>
  </si>
  <si>
    <t>Clareador dental para dentes vitais de peróxido de carbamida a 16% – kit composto por 5 seringas de gel clareador contendo 3g cada, 5 ponteiras para aplicação do gel, 2 placas em vinil com 1 mm de espessura para confecção das moldeiras e 1 estojo para guardar as moldeiras. Deve ter ph neutro, com dupla ação dessensibilizante do nitrato de potássio e do fluoreto de sódio. Registro na Anvisa. Marca referência: Pola Night da SDI ou Whiteness da FGM ou equivalente, similar ou de melhor qualidade.</t>
  </si>
  <si>
    <t>Kit 5 seringas, 2 placas e 1 estojo</t>
  </si>
  <si>
    <t>Clorexidina a 0,12% em solução não alcoólica - frasco plástico com no mínimo 1.000 ml. Registro na Anvisa. Marca referência: Perioplak ou Rioquímica ou Periogar da Colgate ou equivalente, similar ou de melhor qualidade.</t>
  </si>
  <si>
    <t>Frasco com no mínimo 1.000ml</t>
  </si>
  <si>
    <t>Cunha de mandeira cervical e anatômica - pacote c/ 100 unidades sortidas. Devem ser confeccionadas em madeira natural, em tamanhos sortidos e diferenciados por cores. Devem possuir formato anatômico da ameia, sem farpas. Registro na Anvisa. Marca de referência: TDV ou Maquira ou equivalente, similar ou de melhor qualidade.</t>
  </si>
  <si>
    <t>Dessensibilizante dentinário – frasco 5 ml. Deve ser a base de glutaraldeído, com mecanismo de ação por meio de precipitação de proteínas plasmáticas e redução da permeabilidade dentinária pela obliteração dos túbulos dentinários. Deve ser composto por (2‐hidroxietil) metacrilato, glutaraldeído e água purificada. Registro na ANVISA. Marca de referência: Gluma Desensitizer da Heraeus ou equivalente, similar ou de melhor qualidade.</t>
  </si>
  <si>
    <t>Frasco com 5ml</t>
  </si>
  <si>
    <t>Detergente enzimático – Frasco com 1 litro. Solução com ação de detergente, composta por enzimas com  ação proteolítica compatível com limpeza manual ou automatizada. Dever possuir ação instantânea e contínua, ter pH neutro e ser composto por álcool isopropílico e enzimas do grupo das amilases, proteases, lípases e carbohidrase. Registro na Anvisa. Marca(s) de referência: Rioquímica ou Asfer ou equivalente, ou similar ou de melhor qualidade.</t>
  </si>
  <si>
    <t>Detergente enzimático para limpeza de cuspideiras e sugadores - frasco com 1 litro. Solução enzimática concentrada  para limpeza de cuspideiras, mangueiras de sugadores e linhas de evacuação de detritos. Não corrosiva. Composição: ácido fosfórico 13,6%. Marca de referência: Sugclean da DFL ou equivalente, similar ou de melhor qualidade.</t>
  </si>
  <si>
    <t>Disco de feltro - kit contendo no mínimo 24 feltros e 01 mandril. Discos de feltro flexíveis com sistema de encaixe rápido que facilita seu acoplamento ao mandril. Marca de referência: Dimond Flex da FGM ou TDV ou equivalente, similar ou de melhor qualidade.</t>
  </si>
  <si>
    <t>Kit com no mínimo 24 feltros e 01 mandril</t>
  </si>
  <si>
    <t>Disco em Carboneto de Silício/carborundum dupla face para peça de mão (PM) odontológica- embalagem com 10 unidades. Deve ter dimensão entre 22 mm a 38 mm e espessura entre 0,6 mm a 0,65 mm.  Marca(s) de referência: American Burrs, ou similar ou de melhor qualidade.</t>
  </si>
  <si>
    <t>Embalagem com 10 unidades</t>
  </si>
  <si>
    <t>EDTA trissódico líquido – frasco com no mínimo 20 ml. Agente quelante composto de solução de ácido etilenodiaminotetracéticotrissódico, hidróxido de sódio e água deionizada. Deve ser indicado para facilitar a instrumentação endodôntica. Registro na ANVISA. Marca(s) de referência: Biodinâmica ou Maquira ou equivalente, similar ou de melhor qualidade.</t>
  </si>
  <si>
    <t>Frasco com no mínimo 20ml</t>
  </si>
  <si>
    <t>Endo PTC - frasco com no mínimo 25 gramas. Deve possuir características desodorizante, clareadora e detergente. Deve ser composto de tween 80, peróxido de uréia e carbowax, associado ao hipoclorito de sódio (NaCl) na concentração de 1,0%. Registro na ANVISA. Marca(s) de referência: Biodinâmica ou Asfer ou equivalente, similar ou de melhor qualidade.</t>
  </si>
  <si>
    <t>Frasco com no mínimo 25 gramas</t>
  </si>
  <si>
    <t>Escala de cor do tipo Vitta para procedimentos odontológicos -  kit com no mínimo 26 dentes de cerâmica com estratificação, ordenação colorimétrica: valor (claridades 1, 2, 3, 4 e 5), croma (intensidades 1, 2 e 3) e matiz (tonalidades L, M e R).</t>
  </si>
  <si>
    <t>Kit com no mínimo 26 dentes</t>
  </si>
  <si>
    <t>Escova de carbeto de silício CA no formato pincel cônico - Unidade. Escova composta por poliamida impregnada com abrasivo do tipo carbeto de silício. Deve ser autoclavável. Marca de referência: Ultradent ou Vivadent ou equivalente, similar ou de melhor qualidade.</t>
  </si>
  <si>
    <t>Escova de carbeto de silício CA no formato taça - kit com 3 unidades. Escova composta por poliamida impregnada com abrasivo do tipo carbeto de silício. Deve ser autoclavável. Marca de referência: Ultradent ou Vivadent ou equivalente, similar ou de melhor qualidade.</t>
  </si>
  <si>
    <t>Kit com 3 unidades</t>
  </si>
  <si>
    <t>Escova para polimento de prótese odontológica feita com cerdas de náilon/naylon (tipo esponja) granulação extafina no formato de roda, medido entre 22 e 25 mm e com haste para peça de mão (PM) - unidade. Marca(s) de referência: American Burrs, ou similar ou de melhor qualidade.</t>
  </si>
  <si>
    <t>Escova para polimento de prótese odontológica feita com cerdas de náilon/naylon (tipo esponja) granulação grossa no formato de roda, medido entre 22 e 25 mm e com haste para peça de mão (PM) - unidade. Marca(s) de referência: American Burrs, ou similar ou de melhor qualidade.</t>
  </si>
  <si>
    <t>Escova para polimento de prótese odontológica feita com cerdas de náilon/naylon (tipo esponja) granulação média no formato de roda, medido entre 22 e 25 mm e com haste para peça de mão (PM) - unidade. Marca(s) de referência: American Burrs, ou similar ou de melhor qualidade.</t>
  </si>
  <si>
    <t>Escova de Robson para profilaxia CA- unidade. Deve ser esterilizável em autoclave,  ter formato plano para baixa rotação (CA-contra-ângulo), cerdas de nylon macias, extremidade plana e haste com adaptação em CA. Marca de referência: Microdont ou  Preven ou equivalente, similar ou de melhor qualidade.</t>
  </si>
  <si>
    <t>Escova interdental conjunto contendo 02 refis, sendo 01 refil com ponta cilíndrica e o outro com ponta cônica e um cabo de escova. Deve proporcionar limpeza eficaz dos espaços interdentais, das áreas próximas ao bracket, de pontes e próteses fixas. Marca(s) de referência: Bitufo, ou equivalente, ou similar ou de melhor qualidade.</t>
  </si>
  <si>
    <t>Conjunto contendo 02 refis, sendo 01 refil com ponta cilíndrica e o outro com ponta cônica e um cabo de escova</t>
  </si>
  <si>
    <t>Espaçador digital 25 mm - kit com no mínimo 4 unidades sortidas. Instrumento digital cônico com ponta em forma de lança, haste em aço inox e cabeça plástica. Dever ser esterilizável em autoclave. Marca de referência: Maillefer da Dentsply, ou equivalente, ou similar ou de melhor qualidade.</t>
  </si>
  <si>
    <t>Kit com no mínimo 4 unidades</t>
  </si>
  <si>
    <t>Esponja hemostástica de colágeno hidrolisado– caixa com 10 unidades. Deve ser reabsorvível pelo organismo, obtida de gelatina liofilizada de origem porcina, de medidas aproximadas de 1x1x1cm, e peso aproximado de 10mg. Esterilizadas e embaladas individualmente em blíster c/ 10 unidades. Registro na Anvisa. Marca de referência: Hemospon da Technew ou Gelopack da Septodont ou equivalente, similar ou de melhor qualidade.</t>
  </si>
  <si>
    <t>Caixa com 10 unidades</t>
  </si>
  <si>
    <t xml:space="preserve">Eucaliptol </t>
  </si>
  <si>
    <t>Eucaliptol – frasco com 10 ml. Solvente de guta percha para remoção de obturação endodôntica, composto por EDTA e veículo alcóolico. Registro na Anvisa. Marca de referência: Biodinâmica ou Villevie ou equivalente, similar ou de melhor qualidade.</t>
  </si>
  <si>
    <t>Frasco com 10ml</t>
  </si>
  <si>
    <t xml:space="preserve">Eugenol </t>
  </si>
  <si>
    <t>Eugenol - frasco com 20 ml. Líquido à base de eugenol, com propriedades sedativa, antisséptica, balsâmica, antiinflamatória e cicatrizante. Registro na Anvisa. Marca(s) de referência: Biodinâmica ou Maquira ou equivalente, similar ou de melhor qualidade.</t>
  </si>
  <si>
    <t>Frasco com 20 ml</t>
  </si>
  <si>
    <t>Fio de ácido poliglicólico agulhado 4.0 para sutura odontológica – caixa com 24 unidades embaladas individualmente. O fio deve ser absorvível e estéril, medindo 45 cm de comprimento e c/ agulha cuticular em aço inoxidável no modelo 304. Registro na Anvisa. Marca de referência: Technew ou Shalon ou equivalente, similar ou de melhor qualidade.</t>
  </si>
  <si>
    <t>Caixa com 24 unidades</t>
  </si>
  <si>
    <t>Fio de seda 4.0 agulhado para sutura odontológica – caixa com no mínimo 24 unidades embaladas individualmente. Fio estéril, não absorvível, em seda preta trançada nº 4.0, com 45 cm de comprimento e com agulha cuticular em aço inoxidável em ½ circulo, de corpo em formato triangular de 2 cm de diâmetro. Registro na Anvisa. Marca de referência: Technew ou Shalon ou equivalente, similar ou de melhor qualidade.</t>
  </si>
  <si>
    <t xml:space="preserve">Fio dental- rolo com 100 metros. Deve ser indicado para remoçâo de placa bacteriana interproximal, confeccionado em nylon resistente, lubrificado com cera natural, livre de impurezas. Embalagem individual com cortador metálico em aço inoxidável. </t>
  </si>
  <si>
    <t>Rolo com 100 metros</t>
  </si>
  <si>
    <t>Fio retrator genginal tamanho 0 (fino) - Frasco com no mínimo 244 cm . Deve ser confeccionado em 100% algodão, fácil de controlar e posicionar, deve assegurar o afastamento adequado do tecido no sulco e ter uma boa absorção de soluções hemostáticas. Marca de referência: Ultrapak da Ultradent ou equivalente, similar ou de melhor qualidade.</t>
  </si>
  <si>
    <t>Frasco com no mínimo 244 cm</t>
  </si>
  <si>
    <t>Fio retrator genginal tamanho 00 (extra fino) - Frasco com no mínimo 244 cm. Deve ser confeccionado em 100% algodão, fácil de controlar e posicionar, deve assegurar o afastamento adequado do tecido no sulco e ter uma boa absorção de soluções hemostáticas. Marca de referência: Ultrapak da Ultradent ou equivalente, similar ou de melhor qualidade.</t>
  </si>
  <si>
    <t>Fio retrator genginal tamanho 1 (médio) - Frasco com no mínimo 244 cm. Deve ser confeccionado em 100% algodão, fácil de controlar e posicionar, deve assegurar o afastamento adequado do tecido no sulco e ter uma boa absorção de soluções hemostáticas. Marca de referência: Ultrapak da Ultradent ou equivalente, similar ou de melhor qualidade.</t>
  </si>
  <si>
    <t xml:space="preserve">Formocresol  </t>
  </si>
  <si>
    <t>Formocresol - frasco com 10 ml. Deve ser a base de formáldeido, ácido crescílio e veículo glicólico. Registro na Anvisa.  Marca(s) de referência: Biodinâmica ou Maquira ou equivalente, similar ou de melhor qualidade.</t>
  </si>
  <si>
    <t>Frasco com 10 ml</t>
  </si>
  <si>
    <t>Gesso pedra amarelo tipo III- pacote com 1 kilo. Deve ter resistência a compressão e baixa expansão de presa. Marca(s) de referência: Asfer ou Vigodent ou equivalente, similar ou de melhor qualidade.</t>
  </si>
  <si>
    <t>Pacote com 1 kg</t>
  </si>
  <si>
    <t>Hastes flexíveis com pontas de algodão- embalagem com no mínimo 75 unidades. Deve ter hastes confeccionadas em plástico flexível e as pontas com algodão 100%.</t>
  </si>
  <si>
    <t>Embalagem com no mínimo 75 unidades</t>
  </si>
  <si>
    <t>Hidróxido de cálcio PA (Pró- Análise) – frasco com 10 gramas. Deve ser  99% a 100% composto por hidróxido de cálcio P.A. na forma de pó. Indicado como material curativo intracanal, proporcionando maior proteção ao tecido pulpar. Marca(s) de referência: Maquira, ou Biodinâmica, ou equivalente, ou similar ou de melhor qualidade.</t>
  </si>
  <si>
    <t>Frasco com 10 gramas</t>
  </si>
  <si>
    <t>Iodoformio</t>
  </si>
  <si>
    <t>Iodoformio- frasco com 10g. Deve possuir alto teor de iodo.Marca(s) de referência: Biodinâmica, Maquira , ou similar ou de melhor qualidade.</t>
  </si>
  <si>
    <t>Frasco com 10g</t>
  </si>
  <si>
    <t>Lençol de borracha para isolamento absoluto, medindo aproximadamente de 13 a 16 cm de comprimento e 13 a 16 cm largura - Caixa c/ no mínimo 26 unidades.  Deve ser confeccionado em látex natural, fino, de alta resistência, na cor azul ou verde, embalados individualmente. Marca(s) de referência: Madeitex, K-dent ou equivalente, similar ou de melhor qualidade.</t>
  </si>
  <si>
    <t>Caixa com no mínimo 26 unidades</t>
  </si>
  <si>
    <t>Caixa com 48 unidades</t>
  </si>
  <si>
    <t>Líquido para cimento de oxifosfato de zinco (óxido de zinco) – frasco com 10 ml Solução composto por ácido fosfórico e óxido de zinco. O líquido deve ser límpido e incolor. Registro na ANVISA. Marca(s) de referência: SSWhite, ou LS da Vigodent, ou equivalente,similar, ou de melhor qualidade.</t>
  </si>
  <si>
    <t>Frasco com no mínimo 10ml</t>
  </si>
  <si>
    <t xml:space="preserve">Líquido para resina acrílica autopolimerizável - frasco com 250 ml. Líquido composto por monômero metil metacrilato, DMT e inibidor. Deve ser condicionado em frasco de vidro âmbar. Registro na ANVISA. </t>
  </si>
  <si>
    <t xml:space="preserve">Frasco com 250ml </t>
  </si>
  <si>
    <t>Luva cirúrgica estéril  no tamanho 6,5 – par. Devem ser fabricadas em látex, pré talcadas, hipoalergênicas, esterilizadas, acondicionadas aos pares com indicação de mão esquerda e mão direita e proporcionar abertura asséptica. Deve ter o Certificado de Aprovação (CA), conforme normativo do INMETRO.</t>
  </si>
  <si>
    <t>Par</t>
  </si>
  <si>
    <t>Luva cirúrgica estéril  no tamanho 7,0 – par. Devem ser fabricadas em látex, pré talcadas, hipoalergênicas, esterilizadas, acondicionadas aos pares com indicação de mão esquerda e mão direita e proporcionar abertura asséptica. Deve ter o Certificado de Aprovação (CA), conforme normativo do INMETRO.</t>
  </si>
  <si>
    <t>Luva cirúrgica estéril  no tamanho 7,5 – par. Devem ser fabricadas em látex, pré talcadas, hipoalergênicas, esterilizadas, acondicionadas aos pares com indicação de mão esquerda e mão direita e proporcionar abertura asséptica. Deve ter o Certificado de Aprovação (CA), conforme normativo do INMETRO.</t>
  </si>
  <si>
    <t>Luva cirúrgica estéril  no tamanho 8,0 – par. Devem ser fabricadas em látex, pré talcadas, hipoalergênicas, esterilizadas, acondicionadas aos pares com indicação de mão esquerda e mão direita e proporcionar abertura asséptica. Deve ter o Certificado de Aprovação (CA), conforme normativo do INMETRO.</t>
  </si>
  <si>
    <t>Luva cirúrgica estéril  no tamanho 8,5 – par. Devem ser fabricadas em látex, pré talcadas, hipoalergênicas, esterilizadas, acondicionadas aos pares com indicação de mão esquerda e mão direita e proporcionar abertura asséptica. Deve ter o Certificado de Aprovação (CA), conforme normativo do INMETRO.</t>
  </si>
  <si>
    <t xml:space="preserve">Óleo lubrificante odontológico em spray para instrumentos de alta e baixa rotação - frasco com 200 ml contendo dois bicos adaptadores. Deve suportar as altas temperaturas de esterilização em autoclave, sem perder suas propriedades lubrificantes e antioxidantes. </t>
  </si>
  <si>
    <t>Frasco com 200ml</t>
  </si>
  <si>
    <t>Óxido de zinco – frasco com 50g. Pó de óxido de zinco puro (de 90 a 100%) de uso universal para preparações de cimentos e pastas, para obturações provisórias, endodônticas, periodontais e forramentos. Marca(s) de referência: Biodinâmica ou Maquira ou SSWhite ou equivalente, similar, ou de melhor qualidade.</t>
  </si>
  <si>
    <t>Frasco com 50 gramas</t>
  </si>
  <si>
    <t>Papel crepado 40 x 40 cm- pacote com 500 unidades. Deve ser na cor branca, medir 40 x 40 cm e ser estéril.</t>
  </si>
  <si>
    <t>Pacote com 500 unidades</t>
  </si>
  <si>
    <t>Paramonoclorofenol canforado – frasco com 20 ml. Solução desinfetante e antisséptica usada no tratamento endodôntico para curativo intracanale na desinfecção dos canais radiculares.  Registro na ANVISA. Marcas de referência: Biodinâmica ou Maquira ou equivalente, similar ou de melhor qualidade.</t>
  </si>
  <si>
    <t>Pasta de hidróxido de cálcio com paramonoclorofenol canforado p/ uso endodôntico (Pasta Calen com PMCC) - Kit  contendo 2 tubetes com 2,7 g cada de pasta de hidróxido de cálcio c/ PMCC e 2 tubetes com 2,2 g de glicerina. A pasta deve ser pronta para uso imediato e composta por  hidróxido de cálcio com Paramonoclorofenol Canforado; Hidróxido de cálcio 48,32 g% Paramonoclorofenol 0,72 g%; Cânfora 2,16 g% Excipientes: Óxido de zinco, Colofônia e PEG 400. Tubete com Glicerina 100,00 g%. Registro na ANVISA. Marcas de referência: SSWhite, ou equivalente, similar ou de melhor qualidade.</t>
  </si>
  <si>
    <t xml:space="preserve"> Kit  contendo 2 tubetes com 2,7 g cada de pasta de hidróxido de cálcio c/ PMCC e 2 tubetes com 2,2 g de glicerina</t>
  </si>
  <si>
    <t>Pedra pomes extrafina–  frasco com 100 gramas. Pó abrasivo, de uso odontológico, composto por pedra pomes com granulação extra fina. Deve ser cristalino e fluidificado. Registro na Anvisa.  Marcas de referência: Maquira, ou SSWhite, ou equivalente, similar ou de melhor qualidade.</t>
  </si>
  <si>
    <t>Frasco com 100 gramas</t>
  </si>
  <si>
    <t xml:space="preserve">Pincel redondo com pelo de Marta numeração 0 - unidade Deve ter virola de alumínio, prendendo de maneira firme os pelos do pincel. Deve ter cabo de madeira do tamanho curto. </t>
  </si>
  <si>
    <t>Pino de fibra de vidro com dupla conicidade nº 0,5 - kit com 5 pinos e 1 broca do respectivo tamanho do pino. O pino deve ser  fabricado em compósito de fibra de vidro e resina epóxi, ter dupla conicidade, ser translúcidos e radiopaco; ter alta resistência mecânica, permitir o reforço estrutural na região intrarradicular do dente, e promover a retenção para o material restaurado. A broca deve corresponder ao tamanho do pino que compõe o kit, não deve cortar na ponta (ponta inativa), deve ser compatível com o uso de contra-ângulo. Marca de referência: Whitepost da FGM, ou equivalente, similar ou de melhor qualidade.</t>
  </si>
  <si>
    <t>Kit com 5 pinos e 1 broca</t>
  </si>
  <si>
    <t>Pino de fibra de vidro com dupla conicidade  nº 1 - kit com 5 pinos e 1 broca do respectivo tamanho do pino. O pino deve ser  fabricado em compósito de fibra de vidro e resina epóxi, ter dupla conicidade, ser translúcidos e radiopaco; ter alta resistência mecânica, permitir o reforço estrutural na região intrarradicular do dente, e promover a retenção para o material restaurado. A broca deve corresponder ao tamanho do pino que compõe o kit, não deve cortar na ponta (ponta inativa), deve ser compatível com o uso de contra-ângulo. Marca de referência: Whitepost da FGM, ou equivalente, similar ou de melhor qualidade.</t>
  </si>
  <si>
    <t>Pino de fibra de vidro com dupla conicidade nº 2 - kit com 5 pinos e 1 broca do respectivo tamanho do pino. O pino deve ser  fabricado em compósito de fibra de vidro e resina epóxi, ter dupla conicidade, ser translúcidos e radiopaco; ter alta resistência mecânica, permitir o reforço estrutural na região intrarradicular do dente, e promover a retenção para o material restaurado. A broca deve corresponder ao tamanho do pino que compõe o kit, não deve cortar na ponta (ponta inativa), deve ser compatível com o uso de contra-ângulo. Marca de referência: Whitepost da FGM, ou equivalente, similar ou de melhor qualidade.</t>
  </si>
  <si>
    <t>Pino de fibra de vidro com dupla conicidade nº 3 - kit com 5 pinos e 1 broca do respectivo tamanho do pino. O pino deve ser  fabricado em compósito de fibra de vidro e resina epóxi, ter dupla conicidade, ser translúcidos e radiopaco; ter alta resistência mecânica, permitir o reforço estrutural na região intrarradicular do dente, e promover a retenção para o material restaurado. A broca deve corresponder ao tamanho do pino que compõe o kit, não deve cortar na ponta (ponta inativa), deve ser compatível com o uso de contra-ângulo. Marca de referência: Whitepost da FGM, ou equivalente, similar ou de melhor qualidade.</t>
  </si>
  <si>
    <t>Pino de fibra de vidro com dupla conicidade nº E0,5 - kit com 5 pinos e 1 broca do respectivo tamanho do pino. O pino deve ser  fabricado em compósito de fibra de vidro e resina epóxi, ter dupla conicidade, ser translúcidos e radiopaco; ter alta resistência mecânica, permitir o reforço estrutural na região intrarradicular do dente, e promover a retenção para o material restaurado. A broca deve corresponder ao tamanho do pino que compõe o kit, não deve cortar na ponta (ponta inativa), deve ser compatível com o uso de contra-ângulo. Marca de referência: Whitepost da FGM, ou equivalente, similar ou de melhor qualidade.</t>
  </si>
  <si>
    <t>Pino de fibra de vidro com dupla conicidade nº  E1 - kit com 5 pinos e 1 broca do respectivo tamanho do pino. O pino deve ser  fabricado em compósito de fibra de vidro e resina epóxi, ter dupla conicidade, ser translúcidos e radiopaco; ter alta resistência mecânica, permitir o reforço estrutural na região intrarradicular do dente, e promover a retenção para o material restaurado. A broca deve corresponder ao tamanho do pino que compõe o kit, não deve cortar na ponta (ponta inativa), deve ser compatível com o uso de contra-ângulo. Marca de referência: Whitepost da FGM, ou equivalente, similar ou de melhor qualidade.</t>
  </si>
  <si>
    <t>Pino de fibra de vidro com dupla conicidade nº E2 - kit com 5 pinos e 1 broca do respectivo tamanho do pino. O pino deve ser  fabricado em compósito de fibra de vidro e resina epóxi, ter dupla conicidade, ser translúcidos e radiopaco; ter alta resistência mecânica, permitir o reforço estrutural na região intrarradicular do dente, e promover a retenção para o material restaurado. A broca deve corresponder ao tamanho do pino que compõe o kit, não deve cortar na ponta (ponta inativa), deve ser compatível com o uso de contra-ângulo. Marca de referência: Whitepost da FGM, ou equivalente, similar ou de melhor qualidade.</t>
  </si>
  <si>
    <t xml:space="preserve">Placa em  EVA/Silicone para confecção de moldeira de clareamento 1 mm - pacote com no mínimo 05 unidades As placas devem ser no formato quadrado, ser incolor e ter espessura de 1 mm. Devem ser compatíveis para o uso em plastificadoras a vácuo.                                                                                                                                                                                                                                                        </t>
  </si>
  <si>
    <t>Pacote com 5 unidades</t>
  </si>
  <si>
    <t>Polidor de cerâmica formato chama granulação fina para peça de mão (PM) - unidade. Deve ser indicado para acabamento e polimento de cerâmica odontológica. Marca de Referência: Ultra Cerapol da American Burs, ou equivalente, similar ou de melhor qualidade.</t>
  </si>
  <si>
    <t>Polidor de cerâmica formato chama granulação grossa para peça de mão (PM) - unidade. Deve ser indicado para acabamento e polimento de cerâmica odontológica. Marca de Referência: Ultra Cerapol da American Burs, ou equivalente, similar ou de melhor qualidade.</t>
  </si>
  <si>
    <t>Polidor de cerâmica formato chama granulação média para peça de mão (PM) - unidade. Deve ser indicado para acabamento e polimento de cerâmica odontológica. Marca de Referência: Ultra Cerapol da American Burs, ou equivalente, similar ou de melhor qualidade.</t>
  </si>
  <si>
    <t>Polidor de cerâmica formato lentilha granulação fina para peça de mão (PM) - unidade. Deve ser indicado para acabamento e polimento de cerâmica odontológica. Marca de Referência: Ultra Cerapol da American Burs, ou equivalente, similar ou de melhor qualidade.</t>
  </si>
  <si>
    <t>Polidor de cerâmica formato lentilha granulação grossa para peça de mão (PM) - unidade. Deve ser indicado para acabamento e polimento de cerâmica odontológica. Marca de Referência: Ultra Cerapol da American Burs, ou equivalente, similar ou de melhor qualidade.</t>
  </si>
  <si>
    <t>Polidor de cerâmica formato lentilha granulação média para peça de mão (PM) - unidade. Deve ser indicado para acabamento e polimento de cerâmica odontológica. Marca de Referência: Ultra Cerapol da American Burs, ou equivalente, similar ou de melhor qualidade.</t>
  </si>
  <si>
    <t>Polidor de cerâmica formato roda granulação fina para peça de mão (PM) - unidade. Deve ser indicado para acabamento e polimento de cerâmica odontológica. Marca de Referência: Ultra Cerapol da American Burs, ou equivalente, similar ou de melhor qualidade.</t>
  </si>
  <si>
    <t>Polidor de cerâmica formato roda granulação grossa para peça de mão (PM) - unidade. Deve ser indicado para acabamento e polimento de cerâmica odontológica. Marca de Referência: Ultra Cerapol da American Burs, ou equivalente, similar ou de melhor qualidade.</t>
  </si>
  <si>
    <t>Polidor de cerâmica formato roda granulação média para peça de mão (PM) - unidade. Deve ser indicado para acabamento e polimento de cerâmica odontológica. Marca de Referência: Ultra Cerapol da American Burs, ou equivalente, similar ou de melhor qualidade.</t>
  </si>
  <si>
    <t>Pacote com 20 unidades</t>
  </si>
  <si>
    <t>Pontas avulsas para seringa centrix - kit com 20 pontas e 20 êmbolos. As pontas devem possibilitar a injeção de materiais restauradores em cavidades dentárias e devem ser compatíveis com a seringa plástica Centrix da TDV. As cânulas plásticas devem ter a ponta curva, deve ser confeccionado em polipropileno e não devem conter metal.  Marca de referência: Centrix da TDV ou equivalente, similar ou de melhor qualidade.</t>
  </si>
  <si>
    <t>Kit com 20 pontas e 20 êmbolos</t>
  </si>
  <si>
    <t>Pote de vidro tipo Paladon - unidade. Deve ser indicado para manipulação de resina, fabricado em vidro e possuir tampa. Marca (s) de referência: Preven, Golgran ou equivalente, ou similar ou de melhor qualidade.</t>
  </si>
  <si>
    <t xml:space="preserve">Refil endométrico para tamborel - pacote com 50 unidades. Deve ter tamanho compatível com o tamborel (comprimento 5 cm, largura 4,5 cm , altura 5 cm), ser produzido em polímero de alta performance e ser resistente à hipoclorito de sódio a 2,5%. Marca de referência: Maquira, Indusbello ou  equivalente, ou similar ou de melhor qualidade. </t>
  </si>
  <si>
    <t>Pacote com 50 unidades</t>
  </si>
  <si>
    <t xml:space="preserve">Resina acrílica em pó autopolimerizável cor 62 – frasco com 78 gramas. Deve ser composto por polimetilmetacrilato, peróxido de benzoíla, pigmentos biocompatíveis. Registro na Anvisa. Marca(s) de referência: Dencôr ou Dencril ou equivalente, similar ou de melhor qualidade. </t>
  </si>
  <si>
    <t>Frasco com 78 gramas</t>
  </si>
  <si>
    <t>Solução hemostática sem epinefrina - frasco com 10 ml. Deve ser indicado para uso tópico e ter em sua composição: cloreto de aluminio e sulfato de hidroxiquinoleina. Marca referência: Dentsply ou Biodinâmica ou Maquira ou equivalente, similar ou de melhor qualidade.</t>
  </si>
  <si>
    <t>Spray para teste de vitalidade - frasco com 200 ml. Deve ser indicado para teste de vitalidade e apresentar agentes de resfriamento a -50°C. Marca(s) de referência: Endo Frost ou Roeko, ou equivalente, similar ou de melhor qualidade.</t>
  </si>
  <si>
    <t>Sugador Cirúrgico estéril- caixa com 20 unidades. Devem ser embalados individualmente, descartável e atóxico. Registro na Anvisa.  Marca(s) de referência: Indusbelo ou Maquira ou equivalente, similar ou de melhor qualidade.</t>
  </si>
  <si>
    <t>Caixa com 20 unidades</t>
  </si>
  <si>
    <t>Sugador endodôntico descartável– pacote com 20 unidades. Devem ser embalados individualmente, atóxicos, e ter a ponta maleável. Marca de referência: WA ou SSPlus ou equivalente, similar ou de melhor qualidade.</t>
  </si>
  <si>
    <t xml:space="preserve">Taça de borracha com protetor para contra ângulo (CA) - unidade. Indicada para profilaxia, polimento e higienização dos dentes. Deve ser compatível com CA de baixa rotação, flexível e resistente aos processos de esterilização. Marca de referência: Preven ou Microdont ou equivalente, similar ou de melhor qualidade. </t>
  </si>
  <si>
    <t>Tira de lixa serrilhada- pacote com 5 unidades. As tiras devem possuir um centro neutro serrilhado e as seguintes dimensões: entre 2,5mm e 3 mm de largura e 0,05mm de espessura. Marca de referência: TDV  ou Oraltech ou equivalente, similar ou de melhor qualidade</t>
  </si>
  <si>
    <t>Pacote com no mínimo 5 unidades</t>
  </si>
  <si>
    <t xml:space="preserve">Tira de poliéster ou banda matriz de poliéster para restauração em resina -  pacote com 50 tiras Tira para uso odontológico, usada para isolar as restaurações feitas com resinas compostas. Deve ter 120 mm de comprimento por 10 mm de largura e espessura de 0,5mm.  </t>
  </si>
  <si>
    <t>Pacote com 50 tiras</t>
  </si>
  <si>
    <t xml:space="preserve">Fibra de vidro em tira trançada - caixa com no mínimo 3 unidades. Deve ser confecionada em fibra de vidro trançada, ser impregnada com resina composta fotopolimerizável, ter coloração translúcida, alta resistência flexural e ter no mínimo 8,5 cm de comprimento, 2 mm de largura e 0,2 mm espessura. Registro no Anvisa. Marca de referência: Angelus ou equivalente, similar ou de melhor qualidade. </t>
  </si>
  <si>
    <t>Caixa com no mínimo 3 unidades</t>
  </si>
  <si>
    <t xml:space="preserve">Vaselina sólida – embalagem com no mínimo 30 gramas.  Marca de referência: Rioquímica ou equivalente, similar ou de melhor qualidade. </t>
  </si>
  <si>
    <t>Embalagem com no mínimo 30 gramas</t>
  </si>
  <si>
    <t>Caixa para aparelho ortodôntico- embalagem com no mínimo 10 unidades. Deve ser confeccionado em material atóxico e acompanhar alça para suporte.</t>
  </si>
  <si>
    <t>Embalagem com no mínimo 10 unidades</t>
  </si>
  <si>
    <t>Cimento obturador temporário intermediário com eugenol – kit com 1 frasco com 38g de pó, 1 frasco com 15 ml de líquido e dosador de pó. Material restaurador intermediário indicado para restaurações provisórias de longa espera  e forramento de cavidades, com pó a base de óxido de zinco, polimetacrilato de metila; líquido a base de eugenol a 99,5% e ácido acético 0,5%,  Deve ter propriedades sedativas, possuir presa rápida e alta resistência à compressão e bom vedamento marginal. Registro na ANVISA. Marca(s) de referência: IRM da Dentsply, ou equivalente, ou similar ou de melhor qualidade.</t>
  </si>
  <si>
    <t>Lote 1- Cimento de Ionômero de Vidro Capsular</t>
  </si>
  <si>
    <t>Cimento de ionômero de vidro encapsulado fotoativado encapsulado cor A2</t>
  </si>
  <si>
    <t>Cimento de ionômero de vidro encapsulado fotoativado encapsulado cor A2 - caixa com 50 cápsulas. Deve apresentar adesão à estrutura dentária, ser a base de ionômero de vidro, radiopaco e possuir alta resistência. Registro na ANVISA.  Marca(s) de referência: Riva Ligth Cure da SDI ou CG América ou equivalente, similar ou de melhor qualidade.</t>
  </si>
  <si>
    <t>Cimento de ionômero de vidro encapsulado fotoativado encapsulado cor A3</t>
  </si>
  <si>
    <t>Cimento de ionômero de vidro encapsulado fotoativado encapsulado cor A3 - caixa com 50 cápsulas. Deve apresentar adesão à estrutura dentária, ser a base de ionômero de vidro, radiopaco e possuir alta resistência. Registro na ANVISA.  Marca(s) de referência: Riva Ligth Cure da SDI ou CG América ou equivalente, similar ou de melhor qualidade.</t>
  </si>
  <si>
    <t>Aplicador metálico manual para cápsula de cimento de ionômero de vidro</t>
  </si>
  <si>
    <t>Aplicador metálico manual para cápsula de cimento de ionômero de vidro – unidade. Deve ter as partes mecânicas em aço inox, trava para encaixe da cápsula de ionômero e permitir o controle da extrusão do material restaurador. Deve ser autoclavável e compatível com as cápsulas do Sistema Riva da SDI.  Marca de referência: Aplicador Riva Nº 1 da SDI ou CG América ou equivalente, similar ou de melhor qualidade.</t>
  </si>
  <si>
    <t xml:space="preserve">Guta percha F (fine) 28mm </t>
  </si>
  <si>
    <t>Cones de guta percha F (fine) 28 mm - caixa com no mínimo 100 unidades. Devem ser para uso odontológico, termoplasticáveis e ter pontas tipo microtipped. Marca de referência: Odous de Deus, ou equivalente, ou similar ou de melhor qualidade.</t>
  </si>
  <si>
    <t>Caixa com no mínimo 100 unidades</t>
  </si>
  <si>
    <t xml:space="preserve">Guta percha M (medium) 28mm </t>
  </si>
  <si>
    <t>Cones de guta percha M (medium) 28 mm - caixa com no mínimo 100 unidades. Devem ser para uso odontológico, termoplasticáveis e ter pontas tipo microtipped. Marca de referência: Odous de Deus, ou equivalente, ou similar ou de melhor qualidade.</t>
  </si>
  <si>
    <t>Resina fotopolimerizável do tipo fluido (flow) na cor A2</t>
  </si>
  <si>
    <t>Resina fotopolimerizável do tipo fluido (flow) na cor A2.  Kit contendo 01 seringa de 2 gramas e 10 ponteiras de aplicação. A resina deve ser nanoparticulada, radiopaca e de baixa viscosidade. Deve ter carga com partículas de sílica e de zircônia. Marca de referência: Filtek Z350 XT Flow da 3M ou equivalente, similar ou de melhor qualidade.</t>
  </si>
  <si>
    <t>Resina fotopolimerizável do tipo fluido (flow) na cor A3</t>
  </si>
  <si>
    <t>Resina fotopolimerizável do tipo fluido (flow) na cor A3.  Kit contendo 01 seringa de 2 gramas e 10 ponteiras de aplicação. A resina deve ser nanoparticulada, radiopaca e de baixa viscosidade. Deve ter carga com partículas de sílica e de zircônia. Marca de referência: Filtek Z350 XT Flow da 3M ou equivalente, similar ou de melhor qualidade.</t>
  </si>
  <si>
    <t>Resina fotopolimerizável do tipo fluido (flow) na cor A3,5</t>
  </si>
  <si>
    <t>Resina fotopolimerizável do tipo fluido (flow) na cor A3,5.  Kit contendo 01 seringa de 2 gramas e 10 ponteiras de aplicação. A resina deve ser nanoparticulada, radiopaca e de baixa viscosidade. Deve ter carga com partículas de sílica e de zircônia. Marca de referência: Filtek Z350 XT Flow da 3M ou equivalente, similar ou de melhor qualidade.</t>
  </si>
  <si>
    <t>Arco tipo microcut</t>
  </si>
  <si>
    <t>Arco do tipo microcut para utilização de serra e lixa diamantada - kit contendo 1 arco de serra e 1 lixa diamantada. O arco deve permitir a fixação da serra e do disco por meio de encaixe. Deve ser confeccionado em aço inoxidável e ser esterilizável em autoclave. Marca(s) de referência: Microcut da TDV, ou equivalente, similar, ou de melhor qualidade.</t>
  </si>
  <si>
    <t>Kit com 1 arco de serra e 1 lixa diamantada</t>
  </si>
  <si>
    <t xml:space="preserve">Lixa diamantada para arco tipo microcut refil  </t>
  </si>
  <si>
    <t>Lixa para arco tipo microcut – pacote com 5 unidades. Deve ter espessura de 0,1 mm, comprimento de 36 mm e largura de 6 mm. Deve ser compatível com o arco de serra/lixa da TDV, fabricado em aço inoxidável e esterilizável. Marca de referência: TDV, equivalente, similar ou de melhor qualidade. Deve obrigatoriamente ser possível sua utilização no Arco Microcut da marca TDV,pois as clínicas odontológicas da entidade já possuem o item.</t>
  </si>
  <si>
    <t>Serra para arco tipo microcut</t>
  </si>
  <si>
    <t>Serra para arco tipo microcut – pacote com 5 unidades. Deve ter espessura de 0,05 mm e comprimento de 3,7 cm, deve ser compatível com o arco de serra/lixa da TDV e  er esterilizável por autoclave. Marca de referência: TDV, equivalente, similar ou de melhor qualidade. Deve obrigatoriamente ser possível sua utilização no Arco Microcut da marca TDV,pois as clínicas odontológicas da Entidade já possuem o item.</t>
  </si>
  <si>
    <t>Discos de lixa com centro metálico para acabamento e polimento de material resinoso - kit com no mínimo 120 discos de granulações variadas (granulação grossa, média e fina e extrafina) e 01 mandril de encaixe sob pressão. Deve ser confeccionado em poliéster com óxido de alumínio, polietileno tereftalato e resina borracha sintética. Deve ser flexível e permitir o acesso à região interproximal. Marca de referência: Praxis da TDV ou Sof-Lex Pop On da 3M ou equivalente, similar ou de melhor qualidade.</t>
  </si>
  <si>
    <t>kit com no mínimo 120 discos de granulações variadas (granulação grossa, média e fina e extrafina) e 01 mandril de encaixe sob pressão</t>
  </si>
  <si>
    <t xml:space="preserve">Conjunto com 01 escova dental modelo adulto, 01 creme dental com flúor, e 01 fio dental </t>
  </si>
  <si>
    <t>Resina composta fotopolimerizável nano-particulada ou nano- híbrida- correspondente a cor A1. Deve ser indicada para uso universal de restauração dentária direta, para restaurações em dentes anteriores e posteriores. Seringa com no mínimo 4 gramas. Marca (s) de referência: Harmonize da Kavo Keer- cor A1E ou  Charisma Diamond da Hereaus Kulzer- cor A1 ou Llis da FGM- cor EA1, ou similar, ou de melhor qualidade.</t>
  </si>
  <si>
    <t>Resina composta fotopolimerizável nano-particulada ou nano- híbrida- correspondente a cor A2. Deve ser indicada para uso universal de restauração dentária direta, para restaurações em dentes anteriores e posteriores. Seringa com no mínimo 4 gramas. Marca (s) de referência: Harmonize da Kavo Keer- cor A2E ou  Charisma Diamond da Hereaus Kulzer- cor A2 ou Llis da FGM- cor EA2, ou similar, ou de melhor qualidade.</t>
  </si>
  <si>
    <t>Resina composta fotopolimerizável nano-particulada ou nano- híbrida- correspondente a cor A3. Deve ser indicada para uso universal de restauração dentária direta, para restaurações em dentes anteriores e posteriores. Seringa com no mínimo 4 gramas. Marca (s) de referência: Harmonize da Kavo Keer- cor A3E ou  Charisma Diamond da Hereaus Kulzer- cor A3 ou Llis da FGM- cor EA3, ou similar, ou de melhor qualidade.</t>
  </si>
  <si>
    <t>Resina composta fotopolimerizável nano-particulada ou nano- híbrida- correspondente a cor A3,5. Deve ser indicada para uso universal de restauração dentária direta, para restaurações em dentes anteriores e posteriores. Seringa com no mínimo 4 gramas. Marca (s) de referência: Harmonize da Kavo Keer- cor A3,5E ou  Charisma Diamond da Hereaus Kulzer- cor A3,5 ou Llis da FGM- cor EA3,5, ou similar, ou de melhor qualidade.</t>
  </si>
  <si>
    <t>Resina composta fotopolimerizável nano-particulada ou nano- híbrida- correspondente a cor A4. Deve ser indicada para uso universal de restauração dentária direta, para restaurações em dentes anteriores e posteriores. Seringa com no mínimo 4 gramas. Marca (s) de referência: Harmonize da Kavo Keer- cor A4E ou  Charisma Diamond da Hereaus Kulzer- cor A4 ou Llis da FGM- cor EA4, ou similar, ou de melhor qualidade.</t>
  </si>
  <si>
    <t>Resina composta fotopolimerizável nano-particulada ou nano- híbrida- correspondente a cor B2. Deve ser indicada para uso universal de restauração dentária direta, para restaurações em dentes anteriores e posteriores. Seringa com no mínimo 4 gramas. Marca (s) de referência: Harmonize da Kavo Keer- cor B2E ou  Charisma Diamond da Hereaus Kulzer- cor B2 ou Llis da FGM- cor EB2, ou similar, ou de melhor qualidade.</t>
  </si>
  <si>
    <t>Resina composta fotopolimerizável nano-particulada ou nano- híbrida- correspondente a cor B3. Deve ser indicada para uso universal de restauração dentária direta, para restaurações em dentes anteriores e posteriores. Seringa com no mínimo 4 gramas. Marca (s) de referência: Harmonize da Kavo Keer- cor B3E ou  Charisma Diamond da Hereaus Kulzer- cor B3 ou Llis da FGM- cor EB3, ou similar, ou de melhor qualidade.</t>
  </si>
  <si>
    <t>Resina composta fotopolimerizável nano-particulada ou nano- híbrida- correspondente a cor C2. Deve ser indicada para uso universal de restauração dentária direta, para restaurações em dentes anteriores e posteriores. Seringa com no mínimo 4 gramas. Marca (s) de referência: Harmonize da Kavo Keer- cor C2E ou  Charisma Diamond da Hereaus Kulzer- cor C2 ou Llis da FGM- cor EC2, ou similar, ou de melhor qualidade.</t>
  </si>
  <si>
    <t>Resina composta fotopolimerizável nano-particulada ou nano- híbrida- correspondente a cor C3. Deve ser indicada para uso universal de restauração dentária direta, para restaurações em dentes anteriores e posteriores. Seringa com no mínimo 4 gramas. Marca (s) de referência: Harmonize da Kavo Keer- cor C3E ou  Charisma Diamond da Hereaus Kulzer- cor C3 ou Llis da FGM- cor EC3, ou similar, ou de melhor qualidade.</t>
  </si>
  <si>
    <t>Resina composta fotopolimerizável nano-particulada ou nano- híbrida- correspondente a cor incisal. Deve ser indicada para uso universal de restauração dentária direta, para restaurações em dentes anteriores e posteriores. Seringa com no mínimo 4 gramas. Marca (s) de referência: Harmonize da Kavo Keer- cor Amber ou  Charisma Diamond da Hereaus Kulzer- cor CL ou Llis da FGM- cor Incisal, ou similar, ou de melhor qualidade.</t>
  </si>
  <si>
    <t>Resina composta fotopolimerizável nano-particulada ou nano- híbrida- correspondente a resina de esmalte cor A2. Deve ser indicada para uso universal de restauração dentária direta, para restaurações em dentes anteriores e posteriores. Seringa com no mínimo 4 gramas. Marca (s) de referência: Harmonize da Kavo Keer- cor A2D ou  Charisma Diamond da Hereaus Kulzer- cor OM ou Llis da FGM- cor DA2, ou similar, ou de melhor qualidade.</t>
  </si>
  <si>
    <t>Resina composta fotopolimerizável nano-particulada ou nano- híbrida- correspondente a resina de esmalte cor A3. Deve ser indicada para uso universal de restauração dentária direta, para restaurações em dentes anteriores e posteriores. Seringa com no mínimo 4 gramas. Marca (s) de referência: Harmonize da Kavo Keer- cor A3D ou  Charisma Diamond da Hereaus Kulzer- cor OD ou Llis da FGM- cor DA3, ou similar, ou de melhor qualidade.</t>
  </si>
  <si>
    <t>Resina composta fotopolimerizável nano-particulada ou nano- híbrida- correspondente a cor A1</t>
  </si>
  <si>
    <t>Resina composta fotopolimerizável nano-particulada ou nano- híbrida- correspondente a cor A2</t>
  </si>
  <si>
    <t>Resina composta fotopolimerizável nano-particulada ou nano- híbrida- correspondente a cor A3</t>
  </si>
  <si>
    <t>Resina composta fotopolimerizável nano-particulada ou nano- híbrida- correspondente a cor A3,5</t>
  </si>
  <si>
    <t>Resina composta fotopolimerizável nano-particulada ou nano- híbrida- correspondente a cor A4</t>
  </si>
  <si>
    <t>Resina composta fotopolimerizável nano-particulada ou nano- híbrida- correspondente a cor C2</t>
  </si>
  <si>
    <t>Resina composta fotopolimerizável nano-particulada ou nano- híbrida- correspondente a cor C3</t>
  </si>
  <si>
    <t>Resina composta fotopolimerizável nano-particulada ou nano- híbrida- correspondente a cor incisal</t>
  </si>
  <si>
    <t>Resina composta fotopolimerizável nano-particulada ou nano- híbrida- correspondente a resina de esmalte cor A2</t>
  </si>
  <si>
    <t>Resina composta fotopolimerizável nano-particulada ou nano- híbrida- correspondente a cor B2</t>
  </si>
  <si>
    <t>Resina composta fotopolimerizável nano-particulada ou nano- híbrida- correspondente a cor B3</t>
  </si>
  <si>
    <t xml:space="preserve">Guta percha MF (medium fine) 28mm </t>
  </si>
  <si>
    <t>Cones de guta percha  MF (medium fine)  28 mm - caixa com no mínimo 100 unidades. Devem ser para uso odontológico, termoplasticáveis e ter pontas tipo microtipped. Marca de referência: Odous de Deus, ou equivalente, ou similar ou de melhor qualidade.</t>
  </si>
  <si>
    <t xml:space="preserve">Guta percha ML (medium large) 28mm </t>
  </si>
  <si>
    <t>Guta percha para sistema rotatório (F1-F2-F3)</t>
  </si>
  <si>
    <t>Embalagem com 60 unidades</t>
  </si>
  <si>
    <t>Guta percha para sistema rotatório- embalagem com 60 unidades, sendo 20 F1, 20 F2 e 20 F3. Devem ter conicidades iguais as dos instrumentos de acabamento série F das limas rotatórias protaper universal, que já são utilizadas no Sesc em Minas.</t>
  </si>
  <si>
    <t>Caixa com 50 cápsulas</t>
  </si>
  <si>
    <t>Brocas para peça de mão para acabamento e polimento de resina acrílica - kit com no mínimo11 pontas, kit, sendo uma broca no formato Mepol I, uma no formato Mepol II, uma no formato Inpol, uma no formato silico, uma no formato Prepol, uma no formato hipol, uma no formato fissura I, uma no formato fissura II, uma no formato Magnun, uma no formato Piccolo e uma no formato Diaface . Marca(s) de referência: Heraeus-Kulzer, ou equivalente, similar ou de melhor qualidade.</t>
  </si>
  <si>
    <t>Kit com no mínimo 11 pontas</t>
  </si>
  <si>
    <t>Kit com 1 frasco com 38g de pó, 1 frasco com 15 ml de líquido e dosador de pó</t>
  </si>
  <si>
    <t>Cones de guta percha L (medium large) 28 mm - caixa com no mínimo 100 unidades.Devem ser para uso odontológico, termoplasticáveis e ter pontas tipo microtipped. Marca de referência: Odous de Deus, ou equivalente, ou similar ou de melhor qualidade.</t>
  </si>
  <si>
    <t>Resina composta fotopolimerizável nano-particulada ou nano- híbrida- correspondente a resina de esmalte cor A3</t>
  </si>
  <si>
    <t>Kit de higiene bucal infantil Conjunto de higiene bucal infantil contendo 01 escova dental modelo infantil, 01 creme dental sem flúor, 01 fio dental em poliamida com 25 metros. A escova deve ter cerdas de nylon macias, dispostas em 4 fileiras de tufos e com 28 tufos. As cerdas devem ser aparadas e arredondadas uniformemente. O cabo deve ser reto, medir aproximadamente 15 cm de comprimento, de cores sortidas, deve conter a logomarca do Sesc. A escova deve ser embalada individualmente em saquinho plástico lacrado e conter protetor plástico de cerdas, e aprovada pela ABO (Associação Brasileira de Odontologia) e ANVISA, conforme Portaria nº 97/96. O creme dental não deve ser composto por flúor, deve ter baixa abrasividade e ser embalado em bisnaga plástica com 50 gramas. O fio dental deve ser confeccionado em poliamida, ser encerado e disposto em embalagem tipo pocket, com tampa tipo flip. Os itens do conjunto devem ser acondicionados dentro de embalagem de sacolinha plástica transparente em PVC, com 0,20 mm de espessura, medindo 17 cm de largura e 22 cm de comprimento, com fechamento por meio de botão de pressão ou zíper de plástico com sistema abre e fecha. A escova, o fio e a embalagem de PVC devem, obrigatoriamente, conter a logomarca do Sesc impressa.</t>
  </si>
  <si>
    <t>PREVISÃO DE AUTONOMIA DE ESTOQUE (MESES)</t>
  </si>
  <si>
    <t>QUANTITATIVO NECESSÁRIO PARA 12 MESES</t>
  </si>
  <si>
    <t>OBSERVAÇÃO</t>
  </si>
  <si>
    <t>QUANTITATIVO FINAL</t>
  </si>
  <si>
    <t>Lote 2 - Endodontia: Cones de Guta Percha</t>
  </si>
  <si>
    <t>Lote 3 - Resina Nanopartículas</t>
  </si>
  <si>
    <t>Lote 4 - Resina Flow</t>
  </si>
  <si>
    <t xml:space="preserve">Lote 5 - Dentística Desgaste Interproximal </t>
  </si>
  <si>
    <t xml:space="preserve">Kit de higiene bucal adulto- Conjunto de higiene bucal adulto com 01 escova dental modelo adulto, 01 creme dental com flúor, 01 fio dental em poliamida com 25 metros. A escova deve ter cerdas de nylon macias, dispostas em 4 fileiras de tufos e com 34 tufos. As cerdas devem ser aparadas e arredondadas uniformemente. O cabo deve ser reto, medir aproximadamente 17 cm de comprimento, de cores sortidas, deve conter a logomarca do Sesc. A escova deve ser embalada individualmente em saquinho plástico lacrado e conter protetor plástico de cerdas, e aprovada pela ABO (Associação Brasileira de Odontologia) e ANVISA, conforme Portaria nº 97/96. O creme dental deve ser composto por flúor ativo na concentração de 1.500 ppm de flúor, cálcio, ter sabor de menta e ser embalado em bisnaga plástica com 50 gramas. O fio dental deve ser confeccionado em poliamida, ser encerado e disposto em embalagem tipo pocket, com tampa tipo flip. Os itens do conjunto devem ser acondicionados dentro de embalagem de sacolinha plástica transparente em PVC, com 0,20 mm de espessura, medindo 17 cm de largura e 22 cm de comprimento, com fechamento por meio de botão de pressão ou zíper de plástico com sistema abre e fecha. A escova, o fio e a embalagem de PVC devem, obrigatoriamente, conter a logomarca do Sesc impressa. </t>
  </si>
  <si>
    <t>Internet 1</t>
  </si>
  <si>
    <t>Internet 2</t>
  </si>
  <si>
    <t>Data</t>
  </si>
  <si>
    <t xml:space="preserve">MAPA DE COTAÇÕES </t>
  </si>
  <si>
    <t>Analista</t>
  </si>
  <si>
    <t>MÉDIA</t>
  </si>
  <si>
    <t>QUANTITATIVO + MARGEM DE 50%</t>
  </si>
  <si>
    <t>ÍNDICE DE SEGURANÇA TÉCNICA (10%)</t>
  </si>
  <si>
    <t>Edmara Paiva</t>
  </si>
  <si>
    <t>Pacote com 18 unidades</t>
  </si>
  <si>
    <t>Pacote com 1kg</t>
  </si>
  <si>
    <t>Gesso rosa tipo IV - pacote com 1 kilo. Deve ter resistência a compressão e baixa expansão de presa. Marca(s) de referência: Asfer ou Vigodent ou equivalente, similar ou de melhor qualidade.</t>
  </si>
  <si>
    <t xml:space="preserve">Ceras odontológicas para moldagem de oclusão inicial ou primeira tomada de mordida - Pacote com no mínimo 18 lâminas. </t>
  </si>
  <si>
    <t>MEMÓRIA DE CÁLCULO</t>
  </si>
  <si>
    <t>Cimento obturador temporário SEM eugenol - pote com 20 gramas Cimento a base de óxido de zinco / sulfato de zinco,  destinado a aplicações de curto prazo (1 ou 2 semanas). Deve possuir grande aderência à estrutura dentária, garantindo bom isolamento marginal e ter rápido endurecimento na boca ao contato com a saliva. Registro na Anvisa. Marca(s) de referência: Coltosol ou Vilevi, ou equivalente, ou similar ou de melhor qualidade.</t>
  </si>
  <si>
    <t xml:space="preserve">Conjunto com 01 escova dental modelo infantil, 01 creme dental sem flúor, e 01 fio dental </t>
  </si>
  <si>
    <t>Lima de plástico– caixa com 48 unidades. Deve ser para uso endodôntico, confeccionada em plástico, estéril e descartável. Marca de referência:  Easy ou equivalente, ou similar ou de melhor qualidade.</t>
  </si>
  <si>
    <t>SALDO EM ATA VIGENTE</t>
  </si>
  <si>
    <t>Embalagem com 100 unidades</t>
  </si>
  <si>
    <t>167 001 00695</t>
  </si>
  <si>
    <t>167 001 00164</t>
  </si>
  <si>
    <t>167 001 00225</t>
  </si>
  <si>
    <t>167 001 00236</t>
  </si>
  <si>
    <t>167 001 00263</t>
  </si>
  <si>
    <t>167 001 00369</t>
  </si>
  <si>
    <t>167 001 00741</t>
  </si>
  <si>
    <t>167 001 00456</t>
  </si>
  <si>
    <t>167 001 00457</t>
  </si>
  <si>
    <t>Embalagem com 20 unidades</t>
  </si>
  <si>
    <t>167 001 00584</t>
  </si>
  <si>
    <t>167 001 00662</t>
  </si>
  <si>
    <t>167 001 00635</t>
  </si>
  <si>
    <t>167 001 00345</t>
  </si>
  <si>
    <t>Caixa com 100 unidades</t>
  </si>
  <si>
    <t>Embalagem com 1 unidade</t>
  </si>
  <si>
    <t>Embalagem com 6 unidades</t>
  </si>
  <si>
    <t>Unidade (Seringa com 4g)</t>
  </si>
  <si>
    <t>Kit com 4 unidades</t>
  </si>
  <si>
    <t>Afastador Labial Lateral Adulto - Pacote Com 02 Unidades</t>
  </si>
  <si>
    <t>Pacote</t>
  </si>
  <si>
    <t>Alavanca Apical Apexo Reta Nº 303</t>
  </si>
  <si>
    <t>Calcador Paiva Para Endodontia Nº 01</t>
  </si>
  <si>
    <t>Calcador Paiva Para Endodontia Nº 02</t>
  </si>
  <si>
    <t>Calcador Paiva Para Endodontia Nº 03</t>
  </si>
  <si>
    <t>Calcador Paiva Para Endodontia Nº 04</t>
  </si>
  <si>
    <t>Colher Cureta Escavador Escariador De Dentina Nº 05</t>
  </si>
  <si>
    <t>Colher Cureta Escavador Escariador De Dentina Nº 20</t>
  </si>
  <si>
    <t>Condensador Calcador Para Amálgama Hollemback N° 1</t>
  </si>
  <si>
    <t xml:space="preserve">Condensador Calcador Para Amálgama Hollemback N° 6 </t>
  </si>
  <si>
    <t>Cureta Alveolar De Lucas N° 85</t>
  </si>
  <si>
    <t>Cureta Extrator Periodontal Mccall N° 01 10</t>
  </si>
  <si>
    <t>Cureta Extrator Periodontal Mccall N° 11 12</t>
  </si>
  <si>
    <t>Faca Gesso Com Cabo De Madeira</t>
  </si>
  <si>
    <t xml:space="preserve">Forceps Nº 101 </t>
  </si>
  <si>
    <t>Forceps Nº 151</t>
  </si>
  <si>
    <t xml:space="preserve">Gengivotomo Kirkland Nº 15 16 </t>
  </si>
  <si>
    <t xml:space="preserve">Gengivotomo Orban Nº 1 2 </t>
  </si>
  <si>
    <t>Lamparina A Alcool</t>
  </si>
  <si>
    <t>Pacote com 5 Unidades</t>
  </si>
  <si>
    <t xml:space="preserve">Mesa Plano De Camper </t>
  </si>
  <si>
    <t xml:space="preserve">Moldeiras Inox Perfuradas Adulto </t>
  </si>
  <si>
    <t>Kit com 8 unidades</t>
  </si>
  <si>
    <t>Régua Endodôntica Milimetrada Calibradora</t>
  </si>
  <si>
    <t>Régua Endodôntica Milimetrada</t>
  </si>
  <si>
    <t xml:space="preserve">Sindesmótomo Duplo </t>
  </si>
  <si>
    <t>Afastador Labial Expandex </t>
  </si>
  <si>
    <t>unidade</t>
  </si>
  <si>
    <t>Máscara Descartável Tripla Camada</t>
  </si>
  <si>
    <t>Kit Seringa Plástica Tipo Centrix</t>
  </si>
  <si>
    <t>Conjunto</t>
  </si>
  <si>
    <t>Cimento Provisório Temp Bond </t>
  </si>
  <si>
    <t xml:space="preserve">Moldeiras Inox Rasa Lisa  Adulto </t>
  </si>
  <si>
    <t>Sonda Endodôntica Longa Rhein</t>
  </si>
  <si>
    <t>Tesoura Ponta Curva 15 Cm Unidade</t>
  </si>
  <si>
    <t>Alavanca Apical Nº 303 Esquerda</t>
  </si>
  <si>
    <t>Alavanca Apical Nº 303 Direita</t>
  </si>
  <si>
    <t>Alavanca Seldin Reta Nº 2</t>
  </si>
  <si>
    <t>Alicate Bico Chato Nº 0121</t>
  </si>
  <si>
    <t>Cabo Para Bisturi N° 04</t>
  </si>
  <si>
    <t>Condensador De Guta Percha Mcspadden N° 60 25Mm</t>
  </si>
  <si>
    <t>Especímetro</t>
  </si>
  <si>
    <t>Espelho Clínico Nº 5 Com Aumento</t>
  </si>
  <si>
    <t>Kit com 6 Unidades</t>
  </si>
  <si>
    <t>Kit com 16 unidades</t>
  </si>
  <si>
    <t>Pinca Backaus Aco Inoxidavel 13 Cm</t>
  </si>
  <si>
    <t>Pinca De Disseccao Anatomica Aco Inoxidavel 16 Cm</t>
  </si>
  <si>
    <t>Pinca Kelly Curva Aco Inoxidavel 16 Cm</t>
  </si>
  <si>
    <t>Pinça Porta Agulha Tipo Mathieu Reta 12 Cm</t>
  </si>
  <si>
    <t>Sonda Exploradora Nº 5</t>
  </si>
  <si>
    <t>Tesoura Metzembaum Curva 14Cm</t>
  </si>
  <si>
    <t xml:space="preserve">Broca carbide AR Nº 03 cirúrgica esférica </t>
  </si>
  <si>
    <t>Broca Carbide Esférica AR Nº 02 – Haste Curta</t>
  </si>
  <si>
    <t>Broca Carbide Cônica de Extremidade Plana 170L</t>
  </si>
  <si>
    <t>Broca Carbide FG 12 lâminas Cônicas Extremidade Plana 7205</t>
  </si>
  <si>
    <t>Broca Carbide Multilaminada 12 Lâminas FG nº 7108 </t>
  </si>
  <si>
    <t>Broca Carbide Multilaminada 30 Lâminas FG nº 9103 </t>
  </si>
  <si>
    <t>Broca Carbide Multilaminada 30 lâminas FG nº 9103 FF</t>
  </si>
  <si>
    <t>Broca Carbide Multilaminada 30 lâminas Cônica Pontiaguda FG Nº 9714</t>
  </si>
  <si>
    <t>Broca Carbide Multilaminada 30 lâminas Cônica Longa FG Nº 9714 FF </t>
  </si>
  <si>
    <t>Broca Carbide Multilaminada 30 lâminas Agulha FG nº 9904 </t>
  </si>
  <si>
    <t>Broca Carbide Multilaminada 30 lâminas Bala FG Nº 9904 FF</t>
  </si>
  <si>
    <t>Broca Carbide Cilíndrica Arredondada FG nº1156 </t>
  </si>
  <si>
    <t>Broca Carbide Cilíndrica Dentada Extremidade Arredondada FG Nº 1158</t>
  </si>
  <si>
    <t>Broca Carbide Cilíndrica FG Nº 2058 </t>
  </si>
  <si>
    <t>Broca carbide multilaminadas 12 lâminas FG 7108F</t>
  </si>
  <si>
    <t>Broca Carbide Esférica - CA 2 </t>
  </si>
  <si>
    <t>Broca Carbide Esférica CA Haste Longa 28MM Nº 6  </t>
  </si>
  <si>
    <t>Ponta Diamantada Cilíndrica Extremidade Arredondada 1141 - FG </t>
  </si>
  <si>
    <t>Ponta Diamantada Cônica Borda Arredondada 2130 – FG </t>
  </si>
  <si>
    <t>Ponta Diamantada Esférica 1012 - FG </t>
  </si>
  <si>
    <t>Ponta Diamantada Esférica 1014HL - FG </t>
  </si>
  <si>
    <t>Ponta Diamantada Esférica 1014 – FG</t>
  </si>
  <si>
    <t>Ponta Diamantada Esférica 1016 – FG</t>
  </si>
  <si>
    <t>Ponta Diamantada Tronco Cônica Invertida 1153 - FG</t>
  </si>
  <si>
    <t>Ponta diamantada cilíndrica topo plano FG 2096F</t>
  </si>
  <si>
    <t>Ponta Diamantada Cônica Topo Chama 2200 - FG </t>
  </si>
  <si>
    <t>Ponta Diamantada Cônica Topo Inativo 3080 – FG</t>
  </si>
  <si>
    <t>Ponta Diamantada Chama 3118F - FG </t>
  </si>
  <si>
    <t>Ponta Diamantada Chama 3118FF - FG </t>
  </si>
  <si>
    <t>Ponta Diamantada Cônica Extremidade em Chama 3193 - FG</t>
  </si>
  <si>
    <t>Ponta Diamantada Cônica Topo Chama 3195F - FG</t>
  </si>
  <si>
    <t>Ponta Diamantada Tronco Cônica Invertida 1153 – FG</t>
  </si>
  <si>
    <t>Ponta Diamantada Esférica 002 - CA</t>
  </si>
  <si>
    <t>Ponta Diamantada esférica CA 4</t>
  </si>
  <si>
    <t>Ponta Diamantada PM 718</t>
  </si>
  <si>
    <t>Ponta Diamantada PM 721F</t>
  </si>
  <si>
    <t>Ponta Diamantada PM 744</t>
  </si>
  <si>
    <t>Grampo para isolamento Nº 12A</t>
  </si>
  <si>
    <t>Grampo para isolamento Nº 26</t>
  </si>
  <si>
    <t>Grampo para isolamento Nº 200</t>
  </si>
  <si>
    <t>Grampo para isolamento Nº 201</t>
  </si>
  <si>
    <t>Grampo para isolamento Nº 202</t>
  </si>
  <si>
    <t>Grampo para isolamento Nº 203</t>
  </si>
  <si>
    <t>Grampo para isolamento Nº 204</t>
  </si>
  <si>
    <t>Grampo para isolamento Nº 205</t>
  </si>
  <si>
    <t>Grampo para isolamento Nº 206</t>
  </si>
  <si>
    <t>Grampo para isolamento Nº 207</t>
  </si>
  <si>
    <t>Grampo para isolamento Nº 208</t>
  </si>
  <si>
    <t>Grampo para isolamento Nº 209</t>
  </si>
  <si>
    <t>Grampo para isolamento Nº 212</t>
  </si>
  <si>
    <t>Grampo para isolamento Nº W2A</t>
  </si>
  <si>
    <t>Grampo para isolamento Nº W8A</t>
  </si>
  <si>
    <t>Grampo para isolamento absoluto no modelo W56</t>
  </si>
  <si>
    <t>Lima Hedstroem Estéril 25mm - Sortida Nº 15-40</t>
  </si>
  <si>
    <t>Kit com 6 unidades</t>
  </si>
  <si>
    <t>Lima Hedstroem Estéril 31mm - Sortida Nº 15-40</t>
  </si>
  <si>
    <t>Lima Hedstroem Estéril 31mm - Sortida Nº 45-80</t>
  </si>
  <si>
    <t>Lima Hedstroem Estéril 25mm - Sortida Nº 45-80</t>
  </si>
  <si>
    <t>Lima tipo C-Pilot 21 mm nº 06 com cursor</t>
  </si>
  <si>
    <t>Lima tipo C-Pilot 21 mm nº 08 com cursor</t>
  </si>
  <si>
    <t>Lima tipo C-Pilot 21 mm nº 10 com cursor</t>
  </si>
  <si>
    <t>Lima tipo C-Pilot 21 mm nº 15 com cursor</t>
  </si>
  <si>
    <t>Lima tipo C-Pilot 25 mm nº 06 com cursor</t>
  </si>
  <si>
    <t>Lima tipo C-Pilot 25 mm nº 08 com cursor</t>
  </si>
  <si>
    <t>Lima tipo C-Pilot 25 mm nº 10 com cursor</t>
  </si>
  <si>
    <t>Lima tipo C-Pilot 25 mm nº 15 com cursor</t>
  </si>
  <si>
    <t>Cabo Para Bisturi Cilíndrico</t>
  </si>
  <si>
    <t>Sonda Endodôntica Curta Rhein</t>
  </si>
  <si>
    <t>Embalagem com 1 seringa de 2 gramas e 3 ponteiras para aplicação</t>
  </si>
  <si>
    <t>Embalagem com 15 bastões</t>
  </si>
  <si>
    <t>Embalagem com 1 seringa com 2,5g</t>
  </si>
  <si>
    <t>Embalagem com 1 luva rosa, 2 luvas verdes e 3 cartelas de adesivo.</t>
  </si>
  <si>
    <t>Embalagem com 1 Pasta base 250ml e 1 Pasta catalizadora 250 ml</t>
  </si>
  <si>
    <t>Embalagem com 2 Pastas Fluidas de 50ml cada + 10 pontas misturadoras</t>
  </si>
  <si>
    <t>Verniz Fluoretado (Duraphat)</t>
  </si>
  <si>
    <t>Embalagem com 10 ml</t>
  </si>
  <si>
    <t>Verniz Fluoretado (Fluorniz)</t>
  </si>
  <si>
    <t>Embalagem com 1 frasco com 10 ml de Fluor e 1 frasco com 10 ml de solvente (álcool etílico)</t>
  </si>
  <si>
    <t>1 seringa dupla 15 gramas + 20 pontas aplicadoras</t>
  </si>
  <si>
    <t>Embalagem com 78 gramas</t>
  </si>
  <si>
    <t>Pacote com 40 Unidades</t>
  </si>
  <si>
    <t>Afastador Labial Lateral Adulto - Pacote com 02 unidades. Indicado basicamente para afastar a mucosa labial e da bochecha. Dimensões: 9cm x 3,5cm. Deve ser autoclavável à 121°C. Design moderno e confortável. Marca de referência: Maquira ou equivalente, similar ou de melhor qualidade.</t>
  </si>
  <si>
    <t>Afastador labial com bloqueador de língua infanti l- Unidade. Afastador de lábio contendo bloqueador lingual, deve ser confeccionado em poliacetato, dever ser material flexível e autoclavável. Marca de referência: Indusbello, equivalente, similar ou de melhor qualidade.</t>
  </si>
  <si>
    <t>Alavanca Apical Apexo Reta Nº 303 - Unidade. Indicada para cirurgias dentária, auxiliando na luxação e extração dos dentes do osso circunvizinho. Deve ser fabricada em aço inox. Autoclavável. Marca de referência: Quinelato ou equivalente, similar ou de melhor qualidade.</t>
  </si>
  <si>
    <t>Alavanca Apical Nº 303 Esquerda - Unidade. Indicada para cirurgias de extração dentária, remoção de pontas de raízes e espículas ósseas Deve ser fabricada em aço inox. Autoclavável. Marca de referência: Quinelato ou equivalente, similar ou de melhor qualidade.</t>
  </si>
  <si>
    <t>Alavanca Apical Nº 303 Direita - Unidade. Indicada para cirurgias de extração dentária, remoção de pontas de raízes e espículas ósseas Deve ser fabricada em aço inox. Autoclavável. Marca de referência: Quinelato ou equivalente, similar ou de melhor qualidade.</t>
  </si>
  <si>
    <t>Alavanca Seldin Reta Nº 2 - Unidade. Indicada para auxiliar em cirurgias de extração dentária, instrumento delicado para a remoção de pontas de raiz em áreas de difícil acesso. Deve ser fabricada em aço inox. Autoclavável. Marca de referência: Quinelato ou equivalente, similar ou de melhor qualidade.</t>
  </si>
  <si>
    <t>Alicate Bico Chato Nº 0121 - Unidade. Indicado para dobrar fios, contornar bandas e matrizes. Possui ponta chata e serrilhada. Deve ser fabricado em aço inox. Tamanho 13cm e autoclavável. Marca de referência: Quinelato ou equivalente, similar ou de melhor qualidade.</t>
  </si>
  <si>
    <t xml:space="preserve">Alicate Perfurador para Lençol de Borracha Ainsworth - Unidade. Indicado para perfurar lençol de borracha ( Dique de borracha) para o isolamento absoluto. Possui um disco com furo, utilizado para realizar os orifícios na borracha, de modo a acomodar os dentes de diferentes tamanhos. Deve ser fabricado em aço inox. Tamanho 15cm e autoclavável.  Marca de referência: Quinelato ou equivalente, similar ou de melhor qualidade.
  </t>
  </si>
  <si>
    <t>Alicate pré-curvador de lima (Ref.041 Odous) - Unidade. Indicado para curvar as limas endodônticas, composto por duas pontas ativas. Deve ser fabricado em metal. Autoclavável. Marca de referência: Odous ou equivalente, similar ou de melhor qualidade.</t>
  </si>
  <si>
    <t>Arco Para Isolamento Absoluto - Arco De Young</t>
  </si>
  <si>
    <t>Arco Para Isolamento Absoluto - Arco De Young - Unidade. Arco em forma de "U". Utilizado para fixar o lençol de borracha, proporcionando o isolamento absoluto no dente a ser restaurado. Deve ser fabricado em aço inox. Autoclavável, a 122°C por até 15 minutos. Marca de referência: Golgran ou equivalente, similar ou de melhor qualidade.</t>
  </si>
  <si>
    <t>Arco para isolamento absoluto (Ostby) - Unidade. Utilizado para fixar o lençol de borracha, proporcionando o isolamento absoluto no dente a ser restaurado. Deve ser fabricado em polímero de alta performance. Possui formato anatômico e garras não deformáveis. Autoclavável à 137°. Marca de referência: Maquira ou equivalente, similar ou de melhor qualidade.</t>
  </si>
  <si>
    <t>Arco para isolamento absoluto DOBRÁVEL (Arco de Ostby)  - Unidade. Utilizado para fixar o lençol de borracha, proporcionando o isolamento absoluto no dente a ser restaurado. Deve ser fabricado em polímero de alta performance. Possui formato anatômico e dobrável. Ajusta à face do paciente. Autoclavável à 137°. Marca de referência: Maquira ou equivalente, similar ou de melhor qualidade.</t>
  </si>
  <si>
    <t>Cabo Para Bisturi Cilíndrico - Unidade. Utilizado para fazer incisões quando conectado a lâmina. Seu formato anatômico e arredondado permite uma incisão com giro em 360• com toda suavidade necessária em situações cirúrgicas mais delicadas. Deve ser fabricado em aço inox. Autoclavável. Marca de referência: Quinelato ou equivalente, similar ou de melhor qualidade.</t>
  </si>
  <si>
    <t>Cabo Para Bisturi N° 04 - Unidade: Utilizado em conjunto com as lâminas para fazer incisões em procedimentos cirúrgicos. Deve ser fabricado em aço inox. Autoclavável. Marca de referência: Quinelato ou equivalente, similar ou de melhor qualidade.</t>
  </si>
  <si>
    <t>Calcador Paiva Para Endodontia Nº 01 - Unidade. Indicado na endodontia para condensação vertical. Possui ponta longa e fina em apenas um lado do instrumento. Deve ser fabricado em aço inox. Autoclavável. Marca de referência: Quinelato ou equivalente, similar ou de melhor qualidade.</t>
  </si>
  <si>
    <t>Calcador Paiva Para Endodontia Nº 02 - Unidade. Indicado na endodontia para condensação vertical em diâmetros compatíveis com os do canal. Possui ponta longa e fina em apenas um lado do instrumento. Deve ser fabricado em aço inox. Autoclavável. Marca de referência: Quinelato ou equivalente, similar ou de melhor qualidade.</t>
  </si>
  <si>
    <t>Calcador Paiva Para Endodontia Nº 03 - Unidade:  Indicado na endodontia para condensação vertical em diâmetros compatíveis com os do canal. Possui ponta longa e fina em apenas um lado do instrumento. Deve ser fabricado em aço inox. Autoclavável. Marca de referência: Quinelato ou equivalente, similar ou de melhor qualidade.</t>
  </si>
  <si>
    <t>Calcador Paiva Para Endodontia Nº 04 - Unidade: Indicado na endodontia para condensação vertical em diâmetros compatíveis com os do canal. Possui ponta longa e fina em apenas um lado do instrumento. Deve ser fabricado em aço inox. Autoclavável. Marca de referência: Quinelato ou equivalente, similar ou de melhor qualidade.</t>
  </si>
  <si>
    <r>
      <t xml:space="preserve">Caneta de Alta Rotação / </t>
    </r>
    <r>
      <rPr>
        <b/>
        <i/>
        <sz val="14"/>
        <rFont val="Arial"/>
        <family val="2"/>
      </rPr>
      <t>Turbinas de Alta Rotação</t>
    </r>
    <r>
      <rPr>
        <sz val="14"/>
        <rFont val="Arial"/>
        <family val="2"/>
      </rPr>
      <t xml:space="preserve"> - Unidade. Aparelho destinado a remoção de cáries, restaurações, entre outros procedimentos odontológicos. Deve ser fabricado em latão com tratamento superficial em níquel químico. Autoclavável até 135ºC. A superfície lisa facilita a assepsia do instrumento. Marca de referência: Kavo ou equivalente, similar ou de melhor qualidade. </t>
    </r>
  </si>
  <si>
    <r>
      <t>Caneta Contra Ângulo</t>
    </r>
    <r>
      <rPr>
        <b/>
        <i/>
        <sz val="14"/>
        <rFont val="Arial"/>
        <family val="2"/>
      </rPr>
      <t xml:space="preserve"> (Baixa Rotação)</t>
    </r>
    <r>
      <rPr>
        <sz val="14"/>
        <rFont val="Arial"/>
        <family val="2"/>
      </rPr>
      <t xml:space="preserve"> - Unidade. Aparelho indicado para preparação de cavidades, escavação de cáries, endodontia, tratamento de superfícies dentais e restaurações. Deve ser fabricado em latão com tratamento superficial em níquel químico, a cabeça de aço inoxidável. Autoclavável até 135ºC. A superfície lisa facilita a assepsia do instrumento. Marca de referência: Kavo ou equivalente, similar ou de melhor qualidade. </t>
    </r>
  </si>
  <si>
    <r>
      <t xml:space="preserve">Caneta Micromotor </t>
    </r>
    <r>
      <rPr>
        <b/>
        <i/>
        <sz val="14"/>
        <rFont val="Arial"/>
        <family val="2"/>
      </rPr>
      <t>(Baixa Rotação)</t>
    </r>
    <r>
      <rPr>
        <sz val="14"/>
        <rFont val="Arial"/>
        <family val="2"/>
      </rPr>
      <t xml:space="preserve"> - Aparelho indicado para o preparo de cavidades, profilaxia com pasta abrasiva, acabamento de restaurações e trabalhos leves em laboratório de prótese. Deve ser fabricado em latão com tratamento superficial em níquel químico. Autoclavável até 135ºC. A superfície lisa facilita a assepsia do instrumento. Marca de referência: Kavo ou equivalente, similar ou de melhor qualidade.</t>
    </r>
  </si>
  <si>
    <r>
      <rPr>
        <b/>
        <i/>
        <sz val="14"/>
        <rFont val="Arial"/>
        <family val="2"/>
      </rPr>
      <t xml:space="preserve">Peça Reta (Baixa Rotação) </t>
    </r>
    <r>
      <rPr>
        <sz val="14"/>
        <rFont val="Arial"/>
        <family val="2"/>
      </rPr>
      <t xml:space="preserve">- Unidade. Aparelho indicado para o acabamento e polimento de peças protéticas e trabalhos leves em laboratório de prótese. Deve ser fabricado em latão com tratamento superficial em níquel químico. Autoclavável até 135ºC. A superfície lisa facilita a assepsia do instrumento. Marca de referência: Kavo ou equivalente, similar ou de melhor qualidade. </t>
    </r>
  </si>
  <si>
    <t>Colher Cureta Escavador Escariador De Dentina Nº 05 - Unidade: Indicada na limpeza da câmara pulpar e na remoção de dentina cariada. Ponta ativa dos dois lados do instrumento. Deve ser fabricado em aço inox. Autoclavável. Tamanho: 16cm. Também conhecido como colher de dentina. Marca de referência: Quinelato ou equivalente, similar ou de melhor qualidade.</t>
  </si>
  <si>
    <t>Colher Cureta Escavador Escariador De Dentina Nº 20 - Unidade. Indicada para remoção de dentina cariada. Ponta ativa dos dois lados do instrumento. Deve ser fabricado em aço inox. Autoclavável. Tamanho: 16cm. Também conhecido como colher de dentina. Marca de referência: Quinelato ou equivalente, similar ou de melhor qualidade.</t>
  </si>
  <si>
    <t>Condensador Calcador Para Amálgama Hollemback N° 1 - Unidade. Indicado para esculpir e condensar restaurações em amálgama. Possui ponta ativa dos dois lados do instrumento. Deve ser fabricado em aço inox. Autoclavável. Tamanho: 16cm. Marca de referência: Quinelato ou equivalente, similar ou de melhor qualidade.</t>
  </si>
  <si>
    <t>Condensador Calcador Para Amálgama Hollemback N° 6 - Unidade. Indicado para esculpir e condensar restaurações em amálgama. Possui ponta ativa dos dois lados do instrumento. Deve ser fabricado em aço inox. Autoclavável. Tamanho: 16cm. Marca de referência: Quinelato ou equivalente, similar ou de melhor qualidade.</t>
  </si>
  <si>
    <t>Condensador De Guta Percha Mcspadden N° 45 25mm - Embalagem com quatro unidades: Indicado para obturação de canais radioculares. Instrumento acionado a motor. Termoplastifica a gutapercha. Com 25MM. Tamanho: 45. Cor Vermelha. Deve ser fabricado em aço inox. Autoclavável.  Marca de referência: Dentsply Sirona ou equivalente, similar ou de melhor qualidade.</t>
  </si>
  <si>
    <t>Condensador De Guta Percha Mcspadden N° 55 21mm - Embalagem com quatro unidades: Indicado para obturação de canais radioculares. Instrumento acionado a motor. Termoplastifica a gutapercha. Com 21MM. Tamanho: 55. Cor Vermelha. Deve ser fabricado em aço inox. Autoclavável.  Marca de referência: Dentsply Sirona ou equivalente, similar ou de melhor qualidade.</t>
  </si>
  <si>
    <t>Condensador De Guta Percha Mcspadden N° 60 25mm - Embalagem com quatro unidades. Indicado para obturação de canais radioculares. Instrumento acionado a motor. Termoplastifica a gutapercha. Com 21MM. Tamanho: 60. Cor Azul. Deve ser fabricado em aço inox. Autoclavável.  Marca de referência: Dentsply Sirona ou equivalente, similar ou de melhor qualidade.</t>
  </si>
  <si>
    <t>Cureta Alveolar De Lucas N° 85 - Unidade. Indicada para uso em cirurgias odontológicas, curetagem de alveólos. Deve ser fabricada em aço inox. Autoclavável. Marca de referência: Quinelato ou equivalente, similar ou de melhor qualidade.</t>
  </si>
  <si>
    <t xml:space="preserve">Cureta Extrator Periodontal Mccall N° 01 10 - Unidade. Utilizadas em raspagens e alisamento supra e subgengival na periodontia de dentes anteriores. Deve ser fabricada em aço inox. Autoclavável. Marca de referência: Quinelato ou equivalente, similar ou de melhor qualidade. </t>
  </si>
  <si>
    <t xml:space="preserve">Cureta Extrator Periodontal Mccall N° 11 12 - Unidade. Utilizadas em raspagens e alisamento supra e subgengival na periodontia. Deve ser fabricada em aço inox. Autoclavável. Marca de referência: Quinelato ou equivalente, similar ou de melhor qualidade. </t>
  </si>
  <si>
    <t xml:space="preserve">Escova Interdental com Refil - Unidade com variação de quantidade de refil. Escova com cerdas que encaixam no espaço interdental para uma melhor limpeza. A extremidade superior da escova deve ser de material plástico, que vem antes do fio metálico das cerdas. As cerdas tem 4 diferentes diâmetros: 0.7mm; 0,8mm; 1,0mm e 1,2mm. Marca de referência: Curaprox ou equivalente, similar ou de melhor qualidade. </t>
  </si>
  <si>
    <t xml:space="preserve">Espátula Para Fio Retrator Serrilhada - Unidade. Indicada para manipulação de fio retrator no afastamento gengival. Deve ser fabricada em aço inox. Autoclavável. Marca de referência: Quinelato ou equivalente, similar ou de melhor qualidade. </t>
  </si>
  <si>
    <t xml:space="preserve">Espátula Manipulação de Alginato Plástica - Unidade. Utilizada para manipulação de materiais odontológicos (alginato). Deve ser produzida em resinas termoplásticas puras. Tamanho: 190x30 mm. Pode ser autoclavada a uma temperatura máxima de 135ºC. Marca de referência: Angelus ou equivalente, similar ou de melhor qualidade. </t>
  </si>
  <si>
    <t xml:space="preserve">Espátula de Manipulação Simples nº 36 - Unidade. Instrumento indicado para manipulação de cimentos e resinas acrílicas. Deve ser fabricado em aço inox. Autoclavável. Marca de referência: Quinelato ou equivalente, similar ou de melhor qualidade. </t>
  </si>
  <si>
    <t xml:space="preserve">Espátula para Resina em Titânio Nº 06 (Laranja) - Unidade. Instrumento indicado na dentística restauradora, estética e clínica geral utilizada para reconstrução da coroa dental de dentes anteriores devolvendo sua forma e função. Deve ser fabricada em titânio. Autoclavável. Marca de referência: Indusbello ou equivalente, similar ou de melhor qualidade.  </t>
  </si>
  <si>
    <t xml:space="preserve">Especímetro - Unidade. Instrumento indicado para medir espessura da cera, provisórios e metais nas próteses. Deve ser fabricado em aço inox. Autoclavável. Marca de referência: Wilcos ou equivalente, similar ou de melhor qualidade.  </t>
  </si>
  <si>
    <t xml:space="preserve">Espelho Clínico Nº 5 Com Aumento - Unidade. Instrumento utilizado para melhor visualização cavidade bucal durante o diagnóstico e o tratamento dentário. Deve ser fabricado em aço inox e vidro cristal côncavo. Autoclavável. Marca de referência: Prisma ou equivalente, similar ou de melhor qualidade.   </t>
  </si>
  <si>
    <t xml:space="preserve">Espelho Clínico Nº 5 sem Aumento - Unidade. Instrumento utilizado para melhor visualização cavidade bucal durante o diagnóstico e o tratamento dentário. Deve ser fabricado em aço inox e vidro cristal côncavo. Autoclavável. Marca de referência: Prisma ou equivalente, similar ou de melhor qualidade.   </t>
  </si>
  <si>
    <t xml:space="preserve">Espelho de Mão Tipo Toucador Plano - Unidade. Espelho para instrução do paciente. Deve ser fabricado em acrílico com cabo. Disponível em diversas cores. Marca de referência: Jon ou equivalente, similar ou de melhor qualidade. </t>
  </si>
  <si>
    <t>Faca Gesso Com Cabo De Madeira - Unidade. Instrumento indicado para a modelagem de gesso utilizado como modelos em odontologia. Deve ser fabricado em aço inox com cabo de madeira. Marca de referência: ABC ou equivalente, similar ou de melhor qualidade.</t>
  </si>
  <si>
    <t>Fórceps Nº 101 - Unidade. Instrumento indicado para exodontia de dentes pre-molares na maxila ou mandíbula (adulto ou infantil). Deve ser fabricado em aço inox. Autoclavável. Marca de referência: Quinelato ou equivalente, similar ou de melhor qualidade.</t>
  </si>
  <si>
    <t>Fórceps Nº 151 - Unidade. Instrumento indicado para exodontia de pre-molares, incisivos e raízes inferiores (Adulto ou infantil). Deve ser fabricado em aço inox. Autoclavável. Marca de referência: Quinelato ou equivalente, similar ou de melhor qualidade.</t>
  </si>
  <si>
    <t>Gengivótomo Kirkland Nº 15/16 - Unidade. Instrumental indicado para cortar a área interproximal da gengiva - gengivoplastia. Conhecido também como Bisturi Kirkland. Deve ser fabricado em aço inox. Autoclavável. Marca de referência: Quinelato ou equivalente, similar ou de melhor qualidade.</t>
  </si>
  <si>
    <t xml:space="preserve">Gengivótomo Orban Nº 1/2 - Unidade. Instrumento utilizado para remoção do tecido gengival interproximal. Conhecido também como Bisturi Orban. Dever ser fabricado em aço inox. Autoclavável. Marca de referência: Quinelato ou equivalente, similar ou de melhor qualidade.
</t>
  </si>
  <si>
    <t>Kit Seringa Plástica Tipo Centrix - Kit com 1 aplicador e 30 ponteiras geralmente. Aparelho indicado na inserção de produtos viscosos como resinas, cimentos, pastas, géis, em diversos procedimentos da odontologia. 3 modelos de ponteiras disponíveis. Deve ser fabricado em Policarbonato. Autoclavável. Marca de referência: Maquira ou equivalente, similar ou de melhor qualidade.</t>
  </si>
  <si>
    <t>Lamparina a Álcool - Unidade. Aparelho utilizado para plastificação de cera, placas, bastão de godiva e aquecimento de instrumental para guta percha. Deve ser fabricada em aço inox ou alumínio. Marca de referência: Golgran ou equivalente, similar ou de melhor qualidade.</t>
  </si>
  <si>
    <t>Lima especial Tipo K 25 mm nº 15 com cursor- kit com 6 unidades. Instrumento endodôntico manual para preparo biomecânico dos canais radiculares. De comprimento 25 mm, haste em metal e pegador digital em plástico identificadas com padrão de cores. Marca de referência: Dentsply ou VDW ou equivalente, ou similar ou de melhor qualidade.</t>
  </si>
  <si>
    <t>Lixa Diamantada para Arco Microcut Refil - Embalagem com 5 unidades. Acessório indicado para remoção de excessos e acabamento interproximal de compósito, cimento resinoso e adesivo, sem danificar o ponto de contato. Deve ser fabricado em aço inox e diamante natural. Espessura de 0,1 mm. Tamanho: 36 x 6 mm. Autoclavável a 126°C por 16min. Marca de referência: TDV ou equivalente, ou similar ou de melhor qualidade.</t>
  </si>
  <si>
    <t>Mesa Plano De Camper - Unidade. Suporte utilizado para montagem estandarizada (15°) do modelo superior no articulador. Possui linhas de referência medianas, laterais e anterior para posicionamento (alinhamento) do modelo de gesso. Deve ser fabricada em alumínio anodizado ou em polímero. Marca de referência: Bio-art ou equivalente, ou similar ou de melhor qualidade.</t>
  </si>
  <si>
    <t>Moldeiras Inox Perfuradas Adulto - Embalagem com 8 unidades. Indicadas para reproduzir a arcada do paciente utilizando materiais de moldagem como alginatos ou outros materiais de impressão. As perfurações aumentam a retenção do material de moldagem. Devem ser fabricadas em aço inox. Autoclavável. Marca de referência: Tecnodent ou equivalente, ou similar ou de melhor qualidade.</t>
  </si>
  <si>
    <t>Moldeiras Inox Rasa Lisa Adulto - Embalagem com 8 unidades. Indicadas para reproduzir a arcada do paciente utilizando materiais de moldagem como alginatos ou outros materiais de impressão. A superfície lisa torna mais fácil a limpeza após o uso. Devem ser fabricadas em aço inox. Autoclavável. Marca de referência: Tecnodent ou equivalente, ou similar ou de melhor qualidade.</t>
  </si>
  <si>
    <t>Moldeiras Plásticas Perfuradas - Kit com 16 Moldeiras, sendo 08 superiores e 08 inferiores. Tamanho: No 1 ao No 8. Indicadas para reproduzir os moldes de impressão da arcada dentaria do paciente de forma detalhada e com estabilidade dimensional. Deve ser fabricada em plástico. Autoclavável até 134°C. Marca de referência: Maquira ou equivalente, ou similar ou de melhor qualidade.</t>
  </si>
  <si>
    <t>Pasta Diamantada Universal para polimento 2G - Unidade. Produto utilizado para acabamento e polimento em superfícies de materiais restauradores em geral. Oferece excelente resultado no polimento e brilho de porcelana, esmalte dental, resinas, compósitos e outros materiais restauradores. Deve ser fabricada com diamante micronizado, de granulação extra fina. Marca de referência: Maquira ou equivalente, ou similar ou de melhor qualidade.</t>
  </si>
  <si>
    <t>Pasta de Polimento óxido alumínio diamantada 4G - Unidade. Produto utilizado para uso clínico e laboratorial para polimento de porcelanas, resinas, ligas em geral. Consistência ideal; óxido de alumínio permite um acabamento ideal e a presença de diamantes um acabamento refinado. Deve ser fabricado em óxido de alumínio e granulação extra-fina de 6 a 8 microns. Marca de referência: FGM ou equivalente, ou similar ou de melhor qualidade.</t>
  </si>
  <si>
    <t>Pinca Allis - Unidade. Instrumento indicado para uso em cirurgia; segurar e estabilizar o tecido mole durante a sutura. Tamanho: 16 cm. Deve ser fabricado em aço inox. Autoclavável. Marca de referência: Quinelato ou equivalente, ou similar ou de melhor qualidade.</t>
  </si>
  <si>
    <t>Pinca Backaus - Unidade. Utilizada para estabilização e fixação do campo cirúrgico. Conhecida como porta-campo. Tamanho: 13cm. Deve ser fabricado em aço inox. Autoclavável.  Marca de referência: Quinelato ou equivalente, ou similar ou de melhor qualidade.</t>
  </si>
  <si>
    <t>Pinça De Dissecção Anatômica - Unidade. Instrumento utilizado para segurar uma parte do tecido, facilitando a ação de outros instrumentos, como o bisturi e a tesoura. Tamanho: 16 cm. Deve ser fabricada em aço inox. Autoclavável. Marca de referência: Quinelato ou equivalente, ou similar ou de melhor qualidade.</t>
  </si>
  <si>
    <t>Pinca de Dissecção Anatômica dente de rato - Unidade. Instrumental utilizado para auxiliar procedimentos cirúrgicos. Sua função é segurar e prender tecidos e músculos mais grossos, facilitando o manuseio. Tamanho: 16 cm. Deve ser fabricada em aço inox. Autoclavável. Marca de referência: Quinelato ou equivalente, ou similar ou de melhor qualidade.</t>
  </si>
  <si>
    <t>Pinça Kelly Reta 14 cm (hemostática) - Unidade. Instrumento de uso geral em cirurgias, utilizada para apreensão de vasos e tecidos, pinçamento e hemostasia. Ponta ativa com ranhuras transversais. Tamanho: 14 cm. Deve ser fabricada em aço inox. Autoclavável. Marca de referência: Quinelato ou equivalente, ou similar ou de melhor qualidade.</t>
  </si>
  <si>
    <t>Pinça Kelly Curva - Unidade. Instrumento de uso geral em cirurgias, utilizada para apreensão de vasos e tecidos, pinçamento e hemostasia. Ponta ativa curva com ranhuras transversais. Tamanho: 16 cm. Deve ser fabricada em aço inox. Autoclavável. Marca de referência: Quinelato ou equivalente, ou similar ou de melhor qualidade.</t>
  </si>
  <si>
    <t xml:space="preserve"> Pinça Halstead Mosquito (Hemostática) Curva 14 cm - Unidade. Utilizada em quase todos os procedimentos cirúrgicos para travar vasos sanguíneos. Pinça hemostática pequena de ramos prensores delicados, boa para pinçamento de vasos de menor calibre. Possui ranhuras na ponta ativa curva. Tamanho: 14 cm. Deve ser fabricada em aço inox. Autoclavável. Marca de referência: Quinelato ou equivalente, ou similar ou de melhor qualidade.</t>
  </si>
  <si>
    <t>Pinça Perry com Canaleta - Unidade. Utilizado para conduzir cones de guta e papel até o canal radicular. Deve ser fabricada em aço inox. Autoclavável. Marca de referência: Golgran ou equivalente, ou similar ou de melhor qualidade.</t>
  </si>
  <si>
    <t>Pinça porta agulha tipo Mathieu reta de 12 cm – unidade. Instrumento cirúrgico articulado, não cortante, de modelo tipo pinça com ponta reta e com trava. Deve permitir a utilização e fixação da agulha durante o procedimento de sutura. Deve ser  produzido em aço inoxidável e ser esterilizável em autoclave. Marca de referência: Quinelato ou Golgran equivalente, similar ou de melhor qualidade.</t>
  </si>
  <si>
    <t>Pinça Porta grampo para isolamento absoluto Palmer - Unidade. Instrumento indicado para levar o grampo ao dente, em um procedimento de isolamento absoluto. Deve ser fabricado em aço inox. Autoclavável. Marca de referência: Quinelato ou equivalente, ou similar ou de melhor qualidade.</t>
  </si>
  <si>
    <t xml:space="preserve">Porta Agulha Castroviejo - Unidade.  Instrumento utilizado para segurar a agulha durante suturas. Tamanho: 14 cm. Deve ser fabricado em aço inox. Autoclavável. Marca de referência: Quinelato ou equivalente, ou similar ou de melhor qualidade. </t>
  </si>
  <si>
    <t>Placa De Vidro Grossa - Unidade. Indicado para espatulação de materiais. Espessura: 20 mm. Deve ser fabricada em vidro. Não autoclavável. Marca de referência: Orto Central ou equivalente, ou similar ou de melhor qualidade.</t>
  </si>
  <si>
    <t>Ponta ultrassom Bico de Pato (compatível com Dabi Atlante) / Ponta ultrassom Perio Supra - Unidade. Ponta utilizada para a remoção de tártaro no procedimento de raspagem supragengival. Compatível com os equipamentos da marca Dabi e Dentflex. É uma ponta universal, indicada para trabalhar todas as superfícies dos dentes. Deve ser fabricada em aço inoxidável. Autoclavável a uma temperatura máxima de 135ºC. Marca de referência: Dabi ou Dentflex (ou compatível à marca do equiapamento) ou equivalente, ou similar ou de melhor qualidade.</t>
  </si>
  <si>
    <t>Ponta De Ultrassom Modelo P3-S </t>
  </si>
  <si>
    <t>Ponta para aparelho de ultrassom odontológico no modelo P3 específica para aparelho Ortus - unidade  Deve ser autoclavável. Marca de referência: Ortus, equivalente, similar ou de melhor qualidade, que obrigatoriamente permita sua utilização no aparelho da Ortus,pois as clínicas odontológicas do Sesc em Minas possuem o aparelho de ultrassom desta marca.</t>
  </si>
  <si>
    <t>Porta agulha Mayo Hegar 12 cm para Fio 6.0 - Unidade. Instrumento utilizado na fixação da agulha durante a sutura nos mais variados tipos de cirurgias. Tamanho: 12 cm. Deve ser fabricado em aço inox. Autoclavável. Marca de referência: Rhosse ou equivalente, ou similar ou de melhor qualidade.</t>
  </si>
  <si>
    <t>Pote Dappen de Vidro - Unidade. Acessório utilizado para manipulação de materiais odontológicos. Deve ser fabricado emm vidro. Autoclavável. Marca de referência: Golgran ou equivalente, ou similar ou de melhor qualidade.</t>
  </si>
  <si>
    <t>Régua Fox com Arco - Unidade. Indicada para o ajuste do rolete de cera superior na confecção das próteses totais para a determinação dos planos oclusal (Câmper) e horizontal (interpupilar). Deve ser fabricada em alumínio anodizado. Autoclavável. Marca de referência: Bio-art ou equivalente, ou similar ou de melhor qualidade.</t>
  </si>
  <si>
    <t>Régua Endodôntica Calibradora - Unidade. Instrumento indicado para calibração com precisão de cones de guta percha. Deve ser fabricada em polímero de alta performance e os calibradores em metal. Autoclavável. Marca de referência: Angelus ou equivalente, ou similar ou de melhor qualidade.</t>
  </si>
  <si>
    <t>Régua Milimetrada Para Endodontia - Unidade. Instrumento indicado para medir as limas endodônticas de acordo com o tamanho do canal radicular. Deve ser fabricada em alumínio ou polímero de alta performance. Autoclavável. Marca de referência: Angelus ou equivalente, ou similar ou de melhor qualidade.</t>
  </si>
  <si>
    <t xml:space="preserve">Sindesmótomo Duplo - Unidade. Instrumental uilizado para separar tecidos moles do osso ou dente. Deve ser usado apenas depois da aplicação da anestesia. Deve ser fabricado em aço inox. Autoclavável. Marca de referência: Quinelato ou equivalente, ou similar ou de melhor qualidade. </t>
  </si>
  <si>
    <t xml:space="preserve">Sonda Endodôntica Curta Rhein - Unidade. Instrumento utilizado para a sondagem das embocaduras dos canais (principalmente as constritas e calcificadas) durante o tratamento de canal. Deve ser fabricada em aço inox. Autoclavável. Marca de referência: Odous ou equivalente, ou similar ou de melhor qualidade. </t>
  </si>
  <si>
    <t xml:space="preserve">Sonda Endodôntica Longa Rhein - Unidade. Instrumento utilizado para a sondagem das embocaduras dos canais (principalmente as constritas e calcificadas) durante o tratamento de canal. Deve ser fabricada em aço inox. Autoclavável. Marca de referência: Odous ou equivalente, ou similar ou de melhor qualidade. </t>
  </si>
  <si>
    <t xml:space="preserve">Sonda Exploradora Nº 5 - Unidade. Instrumento diagnóstico utilizado na detecção de cárie e exploração de cálculo, de características de bolsa, furcas e restaurações, também é usado para verificar posteriores margens interproximais e cálculo subgengival. Deve ser fabricado em aço inox. Autoclavável. Marca de referência: Quinelato ou equivalente, ou similar ou de melhor qualidade.  </t>
  </si>
  <si>
    <t xml:space="preserve">Tamborel de Alumínio para Endodontia - Unidade. Suporte para apoio de limas endodônticas. Deve ser fabricado em alumínio e o refil em 100% poliéster. Refil descartável e substituível. Autoclavável. Marca de referência: Maquira ou equivalente, ou similar ou de melhor qualidade.  </t>
  </si>
  <si>
    <t xml:space="preserve">Tesoura Metzembaum Curva - Unidade. Utilizada em cirurgias em geral; para cortar tecidos delicados. Tamanho: 14 cm. Deve ser fabricada em aço inox. Autoclavável. Marca de referência: Quinelato ou equivalente, ou similar ou de melhor qualidade.  </t>
  </si>
  <si>
    <t xml:space="preserve">Tesoura Ponta Curva - Unidade. Utilizada para secção de fios e outros materiais e para remoção de sutura. Tamanho: 15 cm. Deve ser fabricada em aço inox. Autoclavável. Marca de referência: ABC ou equivalente, ou similar ou de melhor qualidade.  </t>
  </si>
  <si>
    <t>Lima para Osso Schluger – Unidade. Instrumento para limar e remover depósito pesado em áreas interproximais nas cirurgias periodontais. As superfícies da lima em ambos os lados permitem movimentos de puxar e empurrar. Deve ser fabricada em aço inox. Autoclavável. Marca de referência: Quinelato ou equivalente, ou similar ou de melhor qualidade.   </t>
  </si>
  <si>
    <t>Espátula de Inserção de Fio Retrator não Serrilhada – Unidade. Instrumento indicado para inserção atraumática e precisa do fio retrator no sulco gengival. A serrilha está na extremidade da ponta ativa. Deve ser fabricada em aço inox. Autoclavável. Marca de referência: Hu-friedy ou equivalente, ou similar ou de melhor qualidade.   </t>
  </si>
  <si>
    <t>Esculpidor para Silicone Duplo – Unidade. Instrumento indicado na confecção de ranhuras e cavas no silicone para escoamento e retenção do material de moldagem. Deve ser fabricado em aço inox. Autoclavável. Marca de referência: Marca de referência: Golgran ou equivalente, ou similar ou de melhor qualidade.  </t>
  </si>
  <si>
    <t>Afastador Labial Expandex – Unidade. Acessório indicado para vários procedimentos odontológicos tais como: profilaxia, clareamento, restaurações, aplicação de flúor, colagem de bráquetes e restaurações adesivas. É também ideal para a obtenção de maior área de recorte e amplitude na captação das fotografias e scanner intraorais. Deve ser fabricado em poliacetal com pigmento transparente. Autoclavável até 134 ºC. Marca de referência: Marca de referência: Indusbello ou equivalente, ou similar ou de melhor qualidade. </t>
  </si>
  <si>
    <t>Reembasador Soft para Próteses - Kit com pó + líquido + Lubrificante + acessórios. Material indicado para revestimento em próteses de pacientes que não toleram a rigidez da prótese e em casos pós-cirúrgicos. Resiliente e macio. Promete um preenchimento que dura pelo menos de 3 a 6 meses. Contém zinco que é anti-séptico e retarda o desenvolvimento de fungos evitando o mau hálito. Excelente rendimento de 32 aplicações por embalagem. Ideal para aplicações pós cirúrgicas. Isento de monômeros. Não libera calor. Polimeriza fora ou dentro da boca em aproximadamente 15 minutos. Marca de referência: GC ou equivalente, ou similar ou de melhor qualidade. </t>
  </si>
  <si>
    <t>Cimento Provisório Temp Bond – Kit com pasta base, pasta catalisadora e bloco de mistura. Material indicado para cimentação temporária de restaurações, coroas e pontes. Cimento a base de óxido de zinco, autopolimerizável sem eugenol que não irá inibir a polimerização de cimentos resinosos permanentes, fácil remoção da restauração quando necessário, excelente fluidez e resistência. Embalagem plástica (evita desperdício). Composição - Pasta base: contém óxido de zinco (44g), óleo mineral, lecitina, amido de milho e pigmentos de óxido de ferro; Pasta catalisadora: contém ácido poliorgos (14g). Marca de referência: Kerr ou equivalente, ou similar ou de melhor qualidade. </t>
  </si>
  <si>
    <t>Lote 1- Brocas Carbide</t>
  </si>
  <si>
    <t>Broca carbide cirúrgica esférica AR nº 03- unidade. Broca odontológica para alta rotação (AR/FG) com ponta ativa dentada confeccionada em carboneto de tungstênio e com  haste em aço inoxidável. Deve ser embalada individualmente e esterilizável em autoclave. Marca referência: KG Sorense, ou Microdont, ou equivalente, similar ou de melhor qualidade.</t>
  </si>
  <si>
    <t xml:space="preserve">Broca carbide AR Nº 02 HC esférica haste curta - Unidade. Broca odontológica para alta rotação (AR/FG) com ponta ativa dentada confeccionada em carboneto de tungstênio e com  haste em aço inoxidável. Indicada p/ o preparo cavitário,corte em profundidade, remoção de tecido cariado e pediatria. Deve ser embalada individualmente e esterilizável em autoclave. Marca referência: KG Sorense, ou Microdont, ou equivalente, similar ou de melhor qualidade. </t>
  </si>
  <si>
    <t xml:space="preserve">Broca carbide AR Nº 170 / Kavo Burs / Broca Carbide Cônica de Extremidade Plana FG 170L. Unidade. Broca carbide de alta rotação, de alto desempenho, tem sua composição à base de carbetos ou carbonetos; facilita o preparo de paredes expulsivas (divergentes), ideal para restaurações indiretas. Deve ser embalada individualmente e esterilizável em autoclave. Marca referência: KG Sorense, ou Microdont, ou equivalente, similar ou de melhor qualidade.  </t>
  </si>
  <si>
    <t xml:space="preserve">Broca carbide AR 12 lâminas Nº 7205 F Cônica Extremidade Plana - Broca carbide de alta rotação, produzidas com carbureto de tungstênio sobre hastes de aço inoxidável. Indicada para procedimentos odontológicos para escavar, moldar ou remover materiais, sejam naturais (esmalte, dentina, osso) ou artificiais (amálgamas, resinas, porcelanas, metais). Deve ser embalada individualmente e esterilizável em autoclave. Marca referência: KG Sorense, ou Microdont, ou equivalente, similar ou de melhor qualidade. </t>
  </si>
  <si>
    <t xml:space="preserve">Broca carbide AR 12 lâminas nº 7108 - unidade. Brocas carbide de alta rotação, produzidas com carbureto de tungstênio sobre hastes de aço inoxidável. Deve ser embalada individualmente e esterilizável em autoclave. Marca referência: KG Sorense, ou Microdont, ou equivalente, similar ou de melhor qualidade.                                                                                                                                                                                                                                        </t>
  </si>
  <si>
    <t xml:space="preserve">Broca carbide AR 12 lâminas nº 9103 - unidade. Brocas carbide de alta rotação, produzidas com carbureto de tungstênio sobre hastes de aço inoxidável. Deve ser embalada individualmente e esterilizável em autoclave. Marca referência: KG Sorense, ou Microdont, ou equivalente, similar ou de melhor qualidade.                                                                                                                                                                                                                                                                                               </t>
  </si>
  <si>
    <t xml:space="preserve">Broca carbide AR 30 lâminas nº 9103 FF - Unidade. Brocas carbide de alta rotação, produzidas com carbureto de tungstênio sobre hastes de aço inoxidável. Indicadas para o preparo de chanfros, biseis, regularização de margens cavo-superficiais, paredes e operações de descortinização de esmaltes em restaurações dentárias. Deve ser embalada individualmente e esterilizável em autoclave. Marca referência: KG Sorense, ou Microdont, ou equivalente, similar ou de melhor qualidade.                                                                                                                                                                                                                                                                                            </t>
  </si>
  <si>
    <t xml:space="preserve">Broca carbide AR 12 lâminas nº 9714 - unidade. Brocas carbide de alta rotação, produzidas com carbureto de tungstênio sobre hastes de aço inoxidável. Deve ser embalada individualmente e esterilizável em autoclave. Marca referência: KG Sorense, ou Microdont, ou equivalente, similar ou de melhor qualidade.                                                                                                                                                                                                                                                                                            </t>
  </si>
  <si>
    <t xml:space="preserve">Broca carbide AR 30 lâminas Nº 9714 FF - Unidade. Brocas carbide de alta rotação, produzidas com carbureto de tungstênio sobre hastes de aço inoxidável. Indicada para o acabamento inicial em restaurações de resina composta e amálgama, esmalte e preparos em geral. Deve ser embalada individualmente e esterilizável em autoclave. Marca referência: KG Sorense, ou Microdont, ou equivalente, similar ou de melhor qualidade.  </t>
  </si>
  <si>
    <t xml:space="preserve">Broca carbide AR 12 lâminas nº 9904 - unidade. Brocas carbide de alta rotação, produzidas com carbureto de tungstênio sobre hastes de aço inoxidável. Deve ser embalada individualmente e esterilizável em autoclave. Marca referência: KG Sorense, ou Microdont, ou equivalente, similar ou de melhor qualidade.     </t>
  </si>
  <si>
    <t xml:space="preserve">Broca carbide AR 30 lâminas Nº 9904 FF - Unidade. Brocas carbide de alta rotação, produzidas com carbureto de tungstênio sobre hastes de aço inoxidável. Indicadas para o acabamento inicial em restaurações de resina composta e amálgama, esmalte e preparos em geral.  Deve ser embalada individualmente e esterilizável em autoclave. Marca referência: KG Sorense, ou Microdont, ou equivalente, similar ou de melhor qualidade.  </t>
  </si>
  <si>
    <t>Broca carbide AR nº1156 cilíndrica extremidade arredondada- unidade.  Broca odontológica para alta rotação (AR/FG) com ponta ativa dentada confeccionada em carboneto de tungstênio e com  haste em aço inoxidável. Deve ser embalada individualmente e esterilizável em autoclave. Marca referência: KG Sorense, ou Microdont, ou equivalente, similar ou de melhor qualidade.</t>
  </si>
  <si>
    <t>Broca carbide AR nº1158 cilíndrica extremidade arredondada - Unidade. Broca odontológica para alta rotação (AR/FG) com ponta ativa dentada confeccionada em carboneto de tungstênio e com  haste em aço inoxidável. Destinada para criação de paredes paralelas e remoção de restaurações existentes sendo adaptada a estruturas dentais naturais.  Deve ser embalada individualmente e esterilizável em autoclave. Marca referência: KG Sorense, ou Microdont, ou equivalente, similar ou de melhor qualidade.</t>
  </si>
  <si>
    <t>Broca carbide AR nº 2058 cilíndrica extremidade plana- unidade.  Broca odontológica para alta rotação (AR/FG) com ponta ativa dentada confeccionada em carboneto de tungstênio e com  haste em aço inoxidável. Deve ser embalada individualmente e esterilizável em autoclave. Marca referência: KG Sorense, ou Microdont, ou equivalente, similar ou de melhor qualidade.</t>
  </si>
  <si>
    <t>Broca carbide AR nº 7108 F ogival formato bala- unidade. Broca odontológica para alta rotação (AR/FG) com ponta ativa dentada confeccionada em carboneto de tungstênio e com  haste em aço inoxidável. Deve ser embalada individualmente e esterilizável em autoclave. Marca referência: KG Sorense, ou Microdont, ou equivalente, similar ou de melhor qualidade.</t>
  </si>
  <si>
    <t>Broca carbide CA nº 2-  unidade. Broca odontológica para baixa rotação/contra ângulo (CA) com ponta ativa dentada confeccionada em carboneto de tungstênio e com  haste em aço inoxidável. Deve ser embalada individualmente e esterilizável em autoclave. Marca referência: KG Sorense, ou Microdont, ou equivalente, similar ou de melhor qualidade.</t>
  </si>
  <si>
    <t>Broca carbide CA nº 6 HL-  unidade. Broca odontológica para baixa rotação/contra ângulo (CA) com ponta ativa dentada confeccionada em carboneto de tungstênio e com  haste em aço inoxidável. Deve ser embalada individualmente e esterilizável em autoclave. Marca referência: KG Sorense, ou Microdont, ou equivalente, similar ou de melhor qualidade.</t>
  </si>
  <si>
    <t>Lote 2- Broca diamantada</t>
  </si>
  <si>
    <t>Broca diamantada AR nº1141 cilíndrica com extremidade arredondada- unidade. Broca odontológica para uso em alta rotação (AR/FG), inoxidável, esterilizada e autoclavável. Marca(s) de referência: Maillefer-Dentsply ou equivalente, similar ou de melhor qualidade.</t>
  </si>
  <si>
    <t>Broca diamantada AR nº 2130- unidade. Broca odontológica para alta rotação (AR/FG) com ponta ativa em diamante de granulação média  e haste em aço inoxidável. Deve ser embalada individualmente e esterilizável em autoclave. Marca referência: KG Sorense, ou Microdont, ou equivalente, similar ou de melhor qualidade.</t>
  </si>
  <si>
    <t>Broca diamantada AR nº 1012- unidade. Broca odontológica para alta rotação (AR/FG) com ponta ativa em diamante de granulação média  e haste em aço inoxidável. Deve ser embalada individualmente e esterilizável em autoclave. Marca referência: KG Sorense, ou Microdont, ou equivalente, similar ou de melhor qualidade.</t>
  </si>
  <si>
    <t>Broca diamantada AR nº 1014 HL- unidade. Broca odontológica para alta rotação (AR/FG) com ponta ativa em diamante de granulação média  e haste longa em aço inoxidável. Deve ser embalada individualmente e esterilizável em autoclave. Marca referência: KG Sorense, ou Microdont, ou equivalente, similar ou de melhor qualidade.</t>
  </si>
  <si>
    <t>Broca diamantada AR nº 1014- unidade. Broca odontológica para alta rotação (AR/FG) com ponta ativa em diamante de granulação média  e haste em aço inoxidável. Deve ser embalada individualmente e esterilizável em autoclave. Marca referência: KG Sorense, ou Microdont, ou equivalente, similar ou de melhor qualidade.</t>
  </si>
  <si>
    <t>Broca diamantada AR nº 1016- unidade. Broca odontológica para alta rotação (AR/FG) com ponta ativa em diamante de granulação média  e haste em aço inoxidável. Deve ser embalada individualmente e esterilizável em autoclave. Marca referência: KG Sorense, ou Microdont, ou equivalente, similar ou de melhor qualidade.</t>
  </si>
  <si>
    <t>Broca diamantada AR nº 1153- unidade. Broca odontológica para alta rotação (AR/FG) com ponta ativa em diamante de granulação média  e haste em aço inoxidável. Deve ser embalada individualmente e esterilizável em autoclave. Marca referência: KG Sorense, ou Microdont, ou equivalente, similar ou de melhor qualidade.</t>
  </si>
  <si>
    <t>Broca diamantada AR nº 2096 F- unidade. Broca odontológica para alta rotação (AR/FG) com ponta ativa em diamante de granulação fina e haste em aço inoxidável. Deve ser embalada individualmente e esterilizável em autoclave. Deve ter registro na ANVISA. Marca referência: KG Sorense, ou equivalente, similar ou de melhor qualidade.</t>
  </si>
  <si>
    <t>Broca diamantada AR nº 2200- unidade. Broca odontológica para alta rotação (AR/FG) com ponta ativa em diamante de granulação média  e haste em aço inoxidável. Deve ser embalada individualmente e esterilizável em autoclave. Marca referência: KG Sorense, ou Microdont, ou equivalente, similar ou de melhor qualidade.</t>
  </si>
  <si>
    <t>Broca diamantada AR nº 3080- unidade. Broca odontológica para alta rotação (AR/FG) com ponta ativa em diamante de granulação média  e haste em aço inoxidável. Deve ser embalada individualmente e esterilizável em autoclave. Marca referência: KG Sorense, ou Microdont, ou equivalente, similar ou de melhor qualidade.</t>
  </si>
  <si>
    <t>Broca diamantada AR nº 3118 F com granulação fina- unidade. Broca odontológica para alta rotação (AR/FG) com ponta ativa em diamante de granulação fina e haste em aço inoxidável. Deve ser embalada individualmente e esterilizável em autoclave. Marca referência: KG Sorense, ou Microdont, ou equivalente, similar ou de melhor qualidade.</t>
  </si>
  <si>
    <t>Broca diamantada AR nº 3118FF com granulação ultra fina - unidade. Broca odontológica para alta rotação (AR/FG) com ponta ativa em diamante de granulação ultra fina e haste em aço inoxidável. Deve ser embalada individualmente e esterilizável em autoclave. Marca referência: KG Sorense, ou Microdont, ou equivalente, similar ou de melhor qualidade.</t>
  </si>
  <si>
    <t>Broca diamantada AR nº 3193- unidade. Broca odontológica para alta rotação (AR/FG) com ponta ativa em diamante de granulação média  e haste em aço inoxidável. Deve ser embalada individualmente e esterilizável em autoclave. Marca referência: KG Sorense, ou Microdont, ou equivalente, similar ou de melhor qualidade.</t>
  </si>
  <si>
    <t>Broca diamantada AR nº 3195 F com granulação fina- unidade. Broca odontológica para alta rotação (AR/FG) com ponta ativa em diamante de granulação fina  e haste em aço inoxidável. Deve ser embalada individualmente e esterilizável em autoclave. Marca referência: KG Sorense, ou Microdont, ou equivalente, similar ou de melhor qualidade.</t>
  </si>
  <si>
    <t>Broca diamantada AR nº 3195FF com granulação ultra fina - unidade. Broca odontológica para alta rotação (AR/FG) com ponta ativa em diamante de granulação ultra fina e haste em aço inoxidável. Deve ser embalada individualmente, esterilizada e esterilizável em autoclave. Marca referência: KG Sorense, ou Microdont, ou equivalente, similar ou de melhor qualidade.</t>
  </si>
  <si>
    <t>Broca diamantada AR nº 1153 tronco cônica invertida- unidade. Broca odontológica para alta rotação (AR/FG) com ponta ativa em diamante de granulação média  e haste em aço inoxidável. Deve ser embalada individualmente e esterilizável em autoclave. Marca referência: KG Sorense, ou Microdont, ou equivalente, similar ou de melhor qualidade.</t>
  </si>
  <si>
    <t>Broca diamantada CA nº 02 (esférica) - unidade. Broca odontológica para baixa rotação/contra ângulo (CA) com ponta ativa em diamante de granulação média  e haste em aço inoxidável. Deve ser embalada individualmente e esterilizável em autoclave. Marca referência: KG Sorense, ou Microdont, ou equivalente, similar ou de melhor qualidade.</t>
  </si>
  <si>
    <t>Broca diamantada CA nº 04 (esférica) - unidade. Broca odontológica para baixa rotação/contra ângulo (CA) com ponta ativa em diamante de granulação média  e haste em aço inoxidável. Deve ser embalada individualmente e esterilizável em autoclave. Marca referência: KG Sorense, ou Microdont, ou equivalente, similar ou de melhor qualidade.</t>
  </si>
  <si>
    <t>Broca diamantada PM nº 718- unidade. Broca odontológica para peça de mão (PM) com ponta ativa em diamante de granulação média e haste em aço inoxidável. Deve ser embalada individualmente e esterilizável em autoclave. Deve ter registro na ANVISA. Marca referência:  KG Sorense, ou equivalente, similar ou de melhor qualidade.</t>
  </si>
  <si>
    <t>Broca diamantada PM nº 721 F- unidade. Broca odontológica para peça de mão (PM) com ponta ativa em diamante de granulação fina e haste em aço inoxidável. Deve ser embalada individualmente e esterilizável em autoclave. Deve ter registro na ANVISA. Marca referência: KG Sorense, ou equivalente, similar ou de melhor qualidade.</t>
  </si>
  <si>
    <t>Broca diamantada PM nº 744- unidade. Broca odontológica para peça de mão (PM) com ponta ativa em diamante de granulação média e haste em aço inoxidável. Deve ser embalada individualmente e esterilizável em autoclave.  Deve ter registro na ANVISA. Marca referência: KG Sorense, ou equivalente, similar ou de melhor qualidade.</t>
  </si>
  <si>
    <t>Lote 3 - Grampo para Isolamento Absoluto</t>
  </si>
  <si>
    <t xml:space="preserve">Grampo para isolamento absoluto no modelo nº 12A (serrilhado) - Unidade. Indicado para uso em dentes molares do lado direito. Deve ser fabricado em aço inoxidável autolavável, sem rebarbas, ser resistente à oxidação, deve ter memória elástica. Marca(s) de referência: Duflex ou Hi-Friedy equivalente, similar ou de melhor qualidade. </t>
  </si>
  <si>
    <t xml:space="preserve">Grampo para isolamento absoluto no modelo nº 26- unidade. Deve ser fabricado em aço inoxidável autolavável, sem rebarbas, ser resistente à oxidação, deve ter memória elástica. Marca(s) de referência: Duflex ou Hi-Friedy equivalente, similar ou de melhor qualidade. </t>
  </si>
  <si>
    <t xml:space="preserve">Grampo para isolamento absoluto no modelo nº 200 - unidade. Deve ser fabricado em aço inoxidável autolavável, sem rebarbas, ser resistente à oxidação, e ter memória elástica. Marca(s) de referência: Duflex ou equivalente, similar ou de melhor qualidade. </t>
  </si>
  <si>
    <t xml:space="preserve">Grampo para isolamento absoluto no modelo nº 201 - unidade. Deve ser fabricado em aço inoxidável autolavável, sem rebarbas, ser resistente à oxidação, e ter memória elástica. Marca(s) de referência: Duflex ou equivalente, similar ou de melhor qualidade. </t>
  </si>
  <si>
    <t xml:space="preserve">Grampo para isolamento absoluto no modelo nº 202 - unidade. Deve ser fabricado em aço inoxidável autolavável, sem rebarbas, ser resistente à oxidação, e ter memória elástica. Marca(s) de referência: Duflex ou equivalente, similar ou de melhor qualidade. </t>
  </si>
  <si>
    <t xml:space="preserve">Grampo para isolamento absoluto no modelo nº 203-  unidade. Deve ser fabricado em aço inoxidável autolavável, sem rebarbas, ser resistente à oxidação, e ter memória elástica. Marca(s) de referência: Duflex ou equivalente, similar ou de melhor qualidade. </t>
  </si>
  <si>
    <t xml:space="preserve">Grampo para isolamento absoluto no modelo nº 204 - unidade. Deve ser fabricado em aço inoxidável autolavável, sem rebarbas, ser resistente à oxidação, e ter memória elástica. Marca(s) de referência: Duflex ou Hi-Friedy equivalente, similar ou de melhor qualidade. </t>
  </si>
  <si>
    <t xml:space="preserve">Grampo para isolamento absoluto no modelo nº 205 - unidade. Deve ser fabricado em aço inoxidável autolavável, sem rebarbas, ser resistente à oxidação, et ter memória elástica. Marca(s) de referência: Duflex ou Hi-Friedy equivalente, similar ou de melhor qualidade. </t>
  </si>
  <si>
    <t xml:space="preserve">Grampo para isolamento absoluto no modelo nº 206- unidade. Deve ser fabricado em aço inoxidável autolavável, sem rebarbas, ser resistente à oxidação, et ter memória elástica. Marca(s) de referência: Duflex ou Hi-Friedy equivalente, similar ou de melhor qualidade. </t>
  </si>
  <si>
    <t xml:space="preserve">Grampo para isolamento absoluto no modelo nº 207 - unidade. Deve ser fabricado em aço inoxidável autolavável, sem rebarbas, ser resistente à oxidação, e ter memória elástica. Marca(s) de referência: Duflex ou Hi-Friedy equivalente, similar ou de melhor qualidade. </t>
  </si>
  <si>
    <t xml:space="preserve">Grampo para isolamento absoluto no modelo nº 208 - unidade. Deve ser fabricado em aço inoxidável autolavável, sem rebarbas, ser resistente à oxidação, deve ter memória elástica. Marca(s) de referência: Duflex ou Hi-Friedy equivalente, similar ou de melhor qualidade. </t>
  </si>
  <si>
    <t xml:space="preserve">Grampo para isolamento absoluto no modelo nº 209 - unidade. Deve ser fabricado em aço inoxidável autolavável, sem rebarbas, ser resistente à oxidação, deve ter memória elástica. Marca(s) de referência: Duflex ou Hi-Friedy equivalente, similar ou de melhor qualidade. </t>
  </si>
  <si>
    <t xml:space="preserve">Grampo para isolamento absoluto no modelo nº 212- unidade. Deve ser fabricado em aço inoxidável autolavável, sem rebarbas, ser resistente à oxidação, deve ter memória elástica. Marca(s) de referência: Duflex ou Hi-Friedy equivalente, similar ou de melhor qualidade. </t>
  </si>
  <si>
    <t xml:space="preserve">Grampo para isolamento absoluto no modelo nº W2A- unidade. Deve ser fabricado em aço inoxidável autolavável, sem rebarbas, ser resistente à oxidação, deve ter memória elástica. Marca(s) de referência: Duflex ou Hi-Friedy equivalente, similar ou de melhor qualidade. </t>
  </si>
  <si>
    <t xml:space="preserve">Grampo para isolamento absoluto nos modelos nº W8A - unidade. Deve ser fabricado em aço inoxidável autolavável, sem rebarbas, ser resistente à oxidação, deve ter memória elástica. Marca(s) de referência: Duflex ou Hi-Friedy equivalente, similar ou de melhor qualidade. </t>
  </si>
  <si>
    <t>Grampo para Isolamento Nº W56 - Unidade. Grampo sem asa para molares pequenos e irregulares. Deve ser fabricado em aço inoxidável autoclavável, sem rebarbas, ser resistente à oxidação, deve ter memória elástica. Marca(s) de referência: Duflex ou Hi-Friedy equivalente, similar ou de melhor qualidade.</t>
  </si>
  <si>
    <t>Lote 4 - Lima tipo H (Heasdtroem)</t>
  </si>
  <si>
    <t>Lima Tipo H (Headstroem) 1ª série 15/40 com 25 mm com cursor- kit com 6 unidades. Instrumento endodôntico manual para preparo biomecânico dos canais radiculares. Haste em metal e pegador digital em plástico identificadas com padrão de cores. Marca de referência: Dentsply, ou equivalente, ou similar ou de melhor qualidade.</t>
  </si>
  <si>
    <t>Lima Tipo H (Headstroem) 1ª série 15/40 com 31 mm com cursor- kit com 6 unidades. Instrumento endodôntico manual para preparo biomecânico dos canais radiculares. Haste em metal e pegador digital em plástico identificadas com padrão de cores. Marca de referência: Dentsply, ou equivalente, ou similar ou de melhor qualidade.</t>
  </si>
  <si>
    <t>Lima Tipo H (Headstroem) 2ª série 45/80 com 31 mm com cursor- kit com 6 unidades. Instrumento endodôntico manual para preparo biomecânico dos canais radiculares. Haste em metal e pegador digital em plástico identificadas com padrão de cores. Marca de referência: Dentsply ou VDW ou equivalente, ou similar ou de melhor qualidade.</t>
  </si>
  <si>
    <t>Lima Tipo H (Headstroem) 2ª série 45/80 com 25 mm com cursor- kit com 6 unidades. Instrumento endodôntico manual para preparo biomecânico dos canais radiculares. Haste em metal e pegador digital em plástico identificadas com padrão de cores. Marca de referência: Dentsply, ou equivalente, ou similar ou de melhor qualidade.</t>
  </si>
  <si>
    <t xml:space="preserve">Lote 5 - Lima flexofile </t>
  </si>
  <si>
    <t>Lima flexofile 25 mm 1ª série (15 a 40) com cursor- kit com 6 unidades. Instrumento endodôntico manual para preparo biomecânico dos canais radiculares. Deve ter haste em metal e pegador digital em plástico identificadas com padrão de cores. Marca de referência: Dentsply ou VDW ou equivalente, ou similar ou de melhor qualidade.</t>
  </si>
  <si>
    <t>Lima flexofile 21 mm 1ª série (15 a 40) com cursor- kit com 6 unidades. Instrumento endodôntico manual para preparo biomecânico dos canais radiculares. Deve ter haste em metal e pegador digital em plástico identificadas com padrão de cores. Marca de referência: Dentsply ou VDW ou equivalente, ou similar ou de melhor qualidade.</t>
  </si>
  <si>
    <t>Lima flexofile 25 mm 2ª série (45 a 80) com cursor- kit com 6 unidades. Instrumento endodôntico manual para preparo biomecânico dos canais radiculares. Deve ter haste em metal e pegador digital em plástico identificadas com padrão de cores. Marca de referência: Dentsply ou VDW ou equivalente, ou similar ou de melhor qualidade.</t>
  </si>
  <si>
    <t>Lote 6 - Lima C - Pilot</t>
  </si>
  <si>
    <t>Lima tipo C-Pilot 21 mm nº 06 com cursor- kit com 6 unidades. Instrumento endodôntico manual para preparo biomecânico dos canais radiculares. De comprimento 21 mm, haste em metal e pegador digital em plástico identificadas com padrão de cores. Marca de referência: Dentsply ou VDW ou equivalente, ou similar ou de melhor qualidade.</t>
  </si>
  <si>
    <t>Lima tipo C-Pilot 21 mm nº 08 com cursor- kit com 6 unidades. Instrumento endodôntico manual para preparo biomecânico dos canais radiculares. De comprimento 21 mm, haste em metal e pegador digital em plástico identificadas com padrão de cores. Marca de referência:Dentsply ou VDW ou equivalente, ou similar ou de melhor qualidade.</t>
  </si>
  <si>
    <t>Lima tipo C-Pilot 21 mm nº 10 com cursor- kit com 6 unidades. Instrumento endodôntico manual para preparo biomecânico dos canais radiculares. De comprimento 21 mm, haste em metal e pegador digital em plástico identificadas com padrão de cores. Marca de referência: Dentsply ou VDW ou equivalente, ou similar ou de melhor qualidade.</t>
  </si>
  <si>
    <t>Lima tipo C-Pilot 21 mm nº 15 com cursor - kit com 6 unidades. Instrumento endodôntico manual para preparo biomecânico dos canais radiculares. De comprimento 21 mm, haste em metal e pegador digital em plástico identificadas com padrão de cores. Marca de referência: Dentsply ou VDW ou equivalente, ou similar ou de melhor qualidade.</t>
  </si>
  <si>
    <t>Lima tipo C-Pilot 25 mm nº 06 com cursor - kit com 6 unidades. Instrumento endodôntico manual para preparo biomecânico dos canais radiculares. De comprimento 25 mm, haste em metal e pegador digital em plástico identificadas com padrão de cores. Marca de referência: Dentsply ou VDW ou equivalente, ou similar ou de melhor qualidade.</t>
  </si>
  <si>
    <t>Lima tipo C-Pilot 25 mm nº 08 com cursor - kit com 6 unidades. Instrumento endodôntico manual para preparo biomecânico dos canais radiculares. De comprimento 25 mm, haste em metal e pegador digital em plástico identificadas com padrão de cores. Marca de referência: Dentsply ou VDW ou equivalente, ou similar ou de melhor qualidade.</t>
  </si>
  <si>
    <t>Lima tipo C-Pilot 25 mm nº 10 com cursor - kit com 6 unidades. Instrumento endodôntico manual para preparo biomecânico dos canais radiculares. De comprimento 25 mm, haste em metal e pegador digital em plástico identificadas com padrão de cores. Marca de referência:Dentsply ou VDW ou equivalente, ou similar ou de melhor qualidade.</t>
  </si>
  <si>
    <t>Lima tipo C-Pilot 25 mm nº 15 com cursor - kit com 6 unidades. Instrumento endodôntico manual para preparo biomecânico dos canais radiculares. De comprimento 25 mm, haste em metal e pegador digital em plástico identificadas com padrão de cores. Marca de referência: Dentsply ou VDW ou equivalente, ou similar ou de melhor qualidade.</t>
  </si>
  <si>
    <t>Espátula Para Fio Retrator Serrilhada</t>
  </si>
  <si>
    <t xml:space="preserve">Agulha Descartável Hipodérmica 13 x 3 mm - Caixa com 100 unidades. Cânula siliconizada que desliza facilmente; Bisel trifacetado; Canhão colorido para facilitar a identificação visual do calibre da agulha; Protetor plástico que garante a total proteção da agulha para um melhor acoplamento à seringa; Código EAN nas embalagens unitárias e nas caixas das agulhas. Embaladas individualmente. Estéril. Descartável. Marca(s) de referência: BD, ou equivalente, similar ou de melhor qualidade. </t>
  </si>
  <si>
    <t>Utilizado somente no SCES</t>
  </si>
  <si>
    <t xml:space="preserve">Agulha descartável Hipodérmica 25x0,8mm - Embalagem com 100 unidades. Utilizada para irrigação de canal, mistura de medicamentos e aplicação de medicamento em um canal. O canhão permite conexão perfeita nas seringas de bico slip ou lok, a cânula com bisel trifacetado em aço inoxidável, siliconizada, permite um deslize suave.  Marca(s) de referência: Injex, ou equivalente, similar ou de melhor qualidade. </t>
  </si>
  <si>
    <t xml:space="preserve">Agulha gengival extra curta - Embalagem com 100 unidades. Agulha para anestesia, indicada para odontopediatria, intra-ligamentar e palatina. Tamanho12mm. Possui o diâmetro externo igual às demais agulhas do mercado, porém seu diâmetro interno é 43% maior, trazendo benefícios como: Menor pressão na administração do anestésico. Facilidade na passagem do líquido através da agulha. Menor dilaceramento do tecido mole. Esterilização com Óxido de Etileno. Validade: 3 anos. Marca de referência: Septoject SEPTODONT ou  equivalente, ou similar ou de melhor qualidade. </t>
  </si>
  <si>
    <t>Utilizado no Sces Odontopediatria</t>
  </si>
  <si>
    <t xml:space="preserve">Agulha hipodérmica de segurança (0,5mm x 25mm) 25G x 1''  - Caixa com 100 unidades. Possui cânula em aço inoxidável, siliconizada, apirogênica e são estéreis em Óxido de Etileno. Bisel trifacetado e dispositivo de segurança do tipo articulado.  Adaptáveis às seringas de bico Luer Slip e Luer Lock. Uma vez alojada a agulha, não é possível voltar o protetor para a posição inicial. Tamanho: 0.5x25 (mm) 25g 1. Descartável. Marca(s) de referência: BD, ou equivalente, similar ou de melhor qualidade. </t>
  </si>
  <si>
    <t>Barreira gengival fotopolimerizável Top Dam - Embalagem com 1 seringa de 2 gramas e 3 ponteiras para aplicação. É indicado como substituto do lençol de borracha para a proteção do tecido gengival nos casos de risco de irritação por contato com produtos utilizados no procedimento clínico, como por exemplo, clareamento dental com Peróxido de Hidrogênio. Resina fotopolimerizável. Não irrita a os tecidos gengivais. Excelente poder de vedação. Rendimento: 5 aplicações de arcada completa. Validade: 2 anos. Marca de Referência: FGM ou similar ou de melhor qualidade.</t>
  </si>
  <si>
    <t>Item novo</t>
  </si>
  <si>
    <t>Campo para contenção física (Estabilização Protetora) - Unidade. Dispositivo indicado para auxiliar na imobilização de crianças não colaborativas e pacientes com necessidades especiais, promovendo qualidade no atendimento clínico. Deve ser confeccionado em tecido e velcro. Marca de Referência: Cute Paws ou similar ou de melhor qualidade.</t>
  </si>
  <si>
    <t>Cimento endodôntico à base de resina - 1 seringa dupla 15 gramas + 20 pontas aplicadoras. Indicado para obturação definitiva de canais radiculares de dentes permanentes em combinação com pontas de gutapercha. Pasta de dois componentes à base de resina epóxi-amina. Tem propriedades de vedação de longo prazo com excelente estabilidade dimensional. Com sua alta radiopacidade, facilita sua diferenciação com a estrutura dental. Sua ponta intraoral facilita a aplicação, pois é ajustável às condições anatômicas do canal radicular. Mistura controlada e homogênea de ambas as pastas. Colocação direta e precisa no canal radicular. Marca(s) de referência: Dentsply ou MK Life, ou equivalente, similar ou de melhor qualidade.</t>
  </si>
  <si>
    <t>Contra Ângulo Oscilatório (Endodontia)</t>
  </si>
  <si>
    <t>Contra Ângulo Oscilatório (Endodontia) - Unidade. Caneta de baixa rotação, indicado para o preparo dos canais radiculares, com cabeça foi desenvolvida para realizar a fixação de limas manuais com sistema Push Button e acionamento oscilatório de 60 GRAUS - REDUÇÃO DE ATÉ 10:1. Utilizado em micromotores elétricos e pneumáticos. Autoclavável a 135º. Marca(s) de referência: NSK, ou equivalente, similar ou de melhor qualidade.</t>
  </si>
  <si>
    <t xml:space="preserve">Escova Robinson Color Brush CA extra macia (rosa) - Embalagem com 1 unidade. Indicada para profilaxia suave e sem dor. Fabricada em cerdas de Nylon ultra flexivel com maciez capaz de penetrar cerca de 1 a 4mm dentro da gengiva, sem causar trauma.Formato taça. Validade indeterminada. Autoclavável. Marca de referência: American Burrs ou  equivalente, ou similar ou de melhor qualidade. </t>
  </si>
  <si>
    <t>SCES - Odontopediatria</t>
  </si>
  <si>
    <t>Flúor em espuma- frasco c/ 100 ml. Deve ter fluoreto de sódio para aplicação tópica odontológica, com concentração de 1,2% a 2%, pH neutro, transparente e não possuir corantes. Marca(s) de referência: FGM, ou equivalente, similar ou de melhor qualidade.</t>
  </si>
  <si>
    <t>Fórceps infantil nº 44 - Indicado para extração de molares inferiores decíduos de ambos os lados. Deve ser confeccionado em Aço Inox. Marca de referência: Quinelato, ou equivalente, similar ou de melhor qualidade.</t>
  </si>
  <si>
    <t xml:space="preserve">Godiva em bastão - verde - Embalagem com 15 bastões. Indicado para moldagem em áreas onde se deseja uma menor compressão dos tecidos, auxiliar a estabilização de grampos e dique de borracha para isolamento em dentística ou endodontia, auxiliar nas montagens anatômicas para prótese total. Marca(s) de referência: DFL, ou equivalente, similar ou de melhor qualidade. </t>
  </si>
  <si>
    <t xml:space="preserve">Ionômero de Vidro Forrador Ionoseal - Embalagem com 1 seringa com 2,5g. É uma base/forrador para todos os tipos de materiais restauradores (amálgama, cerâmica ou compósitos), selamento de fóssulas e fissuras e restauração de pequenas cavidades. Possui uma moderna e exclusiva seringa antigotejamento (NDT) que impede a perda de material. Aplicado diretamente da seringa, dispensando misturas. Fotopolimerizável (20s), radiopaco e possui liberação contínua de flúor. Cor universal opaco. Validade: 3 anos. Marca de referência: VOCO ou  equivalente, ou similar ou de melhor qualidade. </t>
  </si>
  <si>
    <t>Kit de acabamento e polimento universal - Kit com no mínimo 11 pontas. Indicado para corte, desgaste, preparo, polimento e brilho final em cerâmica, metal e acrílico. Pontas: 1 fresa maxicut formato pera 1251; 1 fresa minicut formato tronco-cônica 1520; 1 fresa maxicut formato agulha 1571; 3 polidores para metal formato roda (granulometria grossa, média e fina); 3 polidores de cerâmica formato lentilha (granulometria grossa, média e fina); 4 polidores de acrílico formato chama (granulometria extra grossa, grossa, média e fina); 1 disco diamantado dupla-face; 1 escova scotch brithe amarela; 1 escova scotch brithe vermelha; 1 escova de aço dourada; 1 escova pelo de cabra estrela; 1 escova de algodão; 1 broqueiro de acrílico. Marca(s) de referência: American Burrs, ou equivalente, similar ou de melhor qualidade.</t>
  </si>
  <si>
    <t>Item deserto na licitação anterior.</t>
  </si>
  <si>
    <t xml:space="preserve">Kit Resina Aura para Odontopediatria - DB e DC1 - Embalagem c/ 1 seringa de 4g cor DB e 1 seringa de 4g cor DC1. Sistema restaurador, inovador desenvolvido para otimizar o tempo do dentista em cada utilização. Aura possui uma combinação da tecnologia de compósitos nano-híbrido e de micro-particulas pré-polimerizadas, o que possibilita mais resistência e uma alta estética, baseada nas cores naturais de esmalte e dentina. Indicada para restaurações diretas e indiretas em dentes deciduos. Marca de referência: SDI ou  equivalente, ou similar ou de melhor qualidade. </t>
  </si>
  <si>
    <t>Embalagem c/ 1 seringa de 4g cor DB e 1 seringa de 4g cor DC1.</t>
  </si>
  <si>
    <t>Lâmina de Bisturi Nº12 - Embalagem com 100 unidades. Utilizada para corte de pele, tecido e retirada de pontos em procedimentos cirúrgicos. Embaladas individualmente e esterilizadas por raios gama. Fabricada em aço carbono. Lâmina afiada em ambos os lados da curva em forma crescente. Utilizada extensivamente dentro das técnicas de cirúrgia dentária. Utilizada nos cabos 3, 3L, 3G, 5B, 7, 9, B3 and B3L. Possui validade de 5 anos após a data de fabricação. Marca de Referência: Maxicor ou Advantive ou similar ou de melhor qualidade.</t>
  </si>
  <si>
    <t>Lâmina de Bisturi Nº15 - Embalagem com 100 unidades. Utilizada para corte de pele, tecido e retirada de pontos em procedimentos cirúrgicos. Embaladas individualmente e esterilizadas por raios gama. Fabricada em aço carbono. Lâmina afiada em ambos os lados da curva em forma crescente. Utilizada extensivamente dentro das técnicas de cirúrgia dentária. Utilizada nos cabos 3, 3L, 3G, 5B, 7, 9, B3 and B3L. Possui validade de 5 anos após a data de fabricação. Marca de Referência: Maxicor ou Advantive ou similar ou de melhor qualidade.</t>
  </si>
  <si>
    <t>Lâmina de Bisturi Nº15C - Embalagem com 100 unidades. Utilizada para corte de pele, tecido e retirada de pontos em procedimentos cirúrgicos. Embaladas individualmente e esterilizadas por raios gama. Fabricada em aço carbono. Lâmina afiada em ambos os lados da curva em forma crescente. Utilizada extensivamente dentro das técnicas de cirúrgia dentária. Utilizada nos cabos 3, 3L, 3G, 5B, 7, 9, B3 and B3L. Possui validade de 5 anos após a data de fabricação. Marca de Referência: Maxicor ou Advantive ou similar ou de melhor qualidade.</t>
  </si>
  <si>
    <t>Lâmina de Bisturi Nº22 - Embalagem com 100 unidades. Utilizada para corte de pele, tecido e retirada de pontos em procedimentos cirúrgicos. Embaladas individualmente e esterilizadas por raios gama. Fabricada em aço carbono. Lâmina afiada em ambos os lados da curva em forma crescente. Utilizada extensivamente dentro das técnicas de cirúrgia dentária. Utilizada nos cabos 3, 3L, 3G, 5B, 7, 9, B3 and B3L. Possui validade de 5 anos após a data de fabricação. Marca de Referência: Maxicor ou Advantive ou similar ou de melhor qualidade.</t>
  </si>
  <si>
    <t xml:space="preserve">Lima Hedstroem Odontopediátrica - 1ª série (15 - 40) - Embalagem com 6 unidades. Lima Endodôntica de 17mm indicada para odontopediatria. Possui grande poder de corte. Fabricada em aço inoxidável: Resistente à fratura e corrosão. Autoclavável. Marca de referência: Angie By Angelus ou  equivalente, ou similar ou de melhor qualidade. </t>
  </si>
  <si>
    <t xml:space="preserve">Lima Hedstroem Odontopediátrica - 2ª série (45 - 80) - Embalagem com 6 unidades. Lima Endodôntica de 17mm indicada para odontopediatria. Possui grande poder de corte. Fabricada em aço inoxidável: Resistente à fratura e corrosão. Autoclavável. Marca de referência: Angie By Angelus ou  equivalente, ou similar ou de melhor qualidade. </t>
  </si>
  <si>
    <t xml:space="preserve">Luva para Carpule tipo jacaré - Embalagem com 1 luva rosa, 2 luvas verdes e 3 cartelas de adesivo. Indicada para diminuir a ansiedade causada pelo medo da agulha no ato da anestesia.  Foi desenvolvida para camuflar a seringa carpule e facilitar a aplicação. Fabricado em elastômero. Autoclavável. Marca de referência: Angie by Angelus ou  equivalente, ou similar ou de melhor qualidade. </t>
  </si>
  <si>
    <t xml:space="preserve">Pinça Hemostática mosquito Halstead 12,5cm curva - Unidade. Instrumento utilizado em quase todos os procedimentos cirúrgicos para travar vasos sanguíneos. Possui ranhuras na ponta ativa. Tamanho 12,5cm. Fabricado em Aço inox. Autoclavável. Marca(s) de referência: Quinelato, ou equivalente, similar ou de melhor qualidade. </t>
  </si>
  <si>
    <t xml:space="preserve">Prendedor de babador tipo jacaré - Unidade. Acessório utilizado para prender o babador sobre o paciente durante o atendimento odontológico. Fabricado em aço inoxidável AISI 420. Autoclavável. Marca de Referência: Golgran ou similar ou de melhor qualidade.   </t>
  </si>
  <si>
    <t>Resina Acrílica cor 66 - Embalagem com 78 gramas. Resina acrilica para provisórios, coroas e facetas. Cor: 66. Auto ou termo polimerizável de rápida reação. Validade: 10 anos. Marca de Referência: Clássico ou similar ou de melhor qualidade.</t>
  </si>
  <si>
    <t>Resina Acrílica cor 69 - Embalagem com 78 gramas. Embalagem com 78 gramas. Resina acrilica para provisórios, coroas e facetas. Cor: 69. Auto ou termo polimerizável de rápida reação. Validade: 10 anos. Marca de Referência: Clássico ou similar ou de melhor qualidade.</t>
  </si>
  <si>
    <t xml:space="preserve">Resina composta nanoparticulas cor CL - Unidade (Seringa com 4g). Resina Nanohíbrida indicada para restaurações em dentes anteriores e posteriores, classes I, II, III, IV e V, facetas laminadas, restaurações de inlays e onlays, correção de formas e cores dos dentes (fechamento de diastemas, correção de má formações, re-anatomização), restaurações de dentes decíduos. Composição: TCD-DI-HEA de UDMA, contendo partículas de carga de vidro de fluoreto de bário e alumínio. Baixa contração de polimerização. Compatível com quaisquer sistema adesivo a base de Bis- GMA. Marca(s) de referência: Kulzer, ou equivalente, similar ou de melhor qualidade. </t>
  </si>
  <si>
    <t xml:space="preserve">Seringa Hipodérmica Descartável 05 ml com agulha 0,70  x 25 mm (22G) - Unidade. Indicada para irrigações em geral (cirurgias, procedimentos endodônticos, entre outros). Deve ser embalado individualmente, descartável e estéril. Deve apresentar  bico tipo luer slip, na posição central, cilindro transparente com anel de retenção impedindo o desprendimento do êmbolo. Registro na ANVISA. 5ml, bico lateral Luer Lock; Confeccionadas em prolipropileno especialmente desenvolvimento para as seringas BD, proporcionando maior transparência; Melhor leitura na dosagem através de stopper mais fino; Êmbolo não se desprende do cilindro devido ao especial anel de retenção; O bico Luer-Lock (rosca dupla) impede que a agulha se desprenda acidentalmente da seringa. Marca(s) de referência: BD, ou equivalente, similar ou de melhor qualidade. </t>
  </si>
  <si>
    <t xml:space="preserve">Silicone de adição (denso) - Embalagem com 1 Pasta base 250ml e 1 Pasta catalizadora 250 ml. Material de moldagem à base de silicone por adição. Indicado para moldagens de precisão de coroas, inlays, onlays e próteses fixas; Moldagens de prótese parcial removível, prótese total e implantes; Moldagens na técnica dupla ou simultânea e Moldagens do tipo “Triple Tray”. Rendimento médio: 17 moldagens totais e 34 parciais. Marca(s) de referência: 3M, ou equivalente, similar ou de melhor qualidade. </t>
  </si>
  <si>
    <t>Silicone de adição (fluido) - Embalagem com 2 Pastas Fluidas de 50ml cada + 10 pontas misturadoras. Material de moldagem de qualidade superior, quando combinado com a pasta densa. Possui carbosilano em sua composição, componente patenteado que garante moldagens mais precisas, com alta reprodução de detalhes e resistente à tração. Indicado em moldagem de coroas, inlays, onlays e próteses fixas; Moldagens de prótese parcial removível, prótese total e implantes; Moldagens na técnica dupla ou simultânea e Moldagens do tipo “Triple Tray”. Rendimento médio: Cada cartucho de 50 ml da pasta fluida rende 12 moldagens totais, podendo variar de acordo com o tipo de moldagem, moldeira e técnica utilizada.  Marca(s) de referência: 3M, ou equivalente, similar ou de melhor qualidade.</t>
  </si>
  <si>
    <t xml:space="preserve">Sonda exploradora n° 47 - Unidade. Sonda exploradora n° 47 - Unidade. Instrumental utilizado para verificar a presença de cavidades de cárie no esmalte dental e verificar a retenção mecânica nos preparos cavitários do dente para retenção do material restaurador dental. Fabricada em aço inoxidável e conta com cabo oitavado, facilitando o manuseio e evitando que o instrumento role sobre a bancada. Autoclavável. Marca de Referência: Golgran ou similar ou de melhor qualidade. </t>
  </si>
  <si>
    <t xml:space="preserve">Sonda exploradora simples n° 23 - Unidade. Instrumental utilizado para verificar a presença de cavidades de cárie no esmalte dental e verificar a retenção mecânica nos preparos cavitários do dente para retenção do material restaurador dental. Fabricada em aço inoxidável e conta com cabo oitavado, facilitando o manuseio e evitando que o instrumento role sobre a bancada. Autoclavável. Marca de Referência: Golgran ou similar ou de melhor qualidade. </t>
  </si>
  <si>
    <t xml:space="preserve">Sugador cirúrgico descartável estéril - Embalagem com 20 unidades. Acessóro que auxilia na sucção de sangue e fluidos no momento de cirurgias odontológicas, periodontia, implantes e pequenas cirurgias médicas. Oferece maior segurança nos procedimentos, diminuindo as chances de contaminação tanto do profissional como de seus pacientes. Esterilizado em óxido de etileno, fabricado em resina ABS. Descartável. Possui ponteira removível. Marca(s) de referência: Maquira, ou equivalente, similar ou de melhor qualidade. </t>
  </si>
  <si>
    <t xml:space="preserve">Verniz Fluoretado (Duraphat) - Embalagem com 10 ml. Verniz de fluoreto de sódio (NaF 5%). Alta concentração de flúor, 22.600 ppm de flúor em uma base de resina. Indicado para a prevenção de cáries em crianças e adultos, prevenção de cáries recorrentes (ou marginais), prevenção da descalcificação ao redor dos braquetes nos aparelho. Mais seguro para o paciente, rápido e fácil de aplicar, fixa-se rapidamente em contato com a saliva. Maior custo benefício. Aplicação prática com pincel descartável, aplicador descartável com ponta de algodão ou sonda. Rende até 60 aplicações (dentes). Marca de Referência: Colgate ou similar ou de melhor qualidade. </t>
  </si>
  <si>
    <t xml:space="preserve">Verniz Fluoretado (Fluorniz) - Embalagem com 1 frasco com 10 ml de Fluor e 1 frasco com 10 ml de solvente (álcool etílico). Verniz com flúor contendo 5% de fluoreto de
sódio (equivalente a 2,26% de flúor) em uma base
adesiva de resinas naturais. A aplicação tópica de Fluorniz é fácil e eficiente, permitindo um contato prolongado do flúor com o esmalte, permanecendo nas regiões dentárias onde é necessário o efeito preventivo. Indicado para a prevenção de cáries em crianças e adultos, prevenção de cáries recorrentes (ou marginais), prevenção da descalcificação ao redor dos braquetes nos aparelho. Têm a capacidade de aumentar a resistência do esmalte e promover a sua remineralização. Marca de Referência: SS White, ou similar ou de melhor qualidade. </t>
  </si>
  <si>
    <t>Pacote com 100 Unidades</t>
  </si>
  <si>
    <t>Conjunto com 01 cânula e 3 agulhas</t>
  </si>
  <si>
    <t>167 001 00021</t>
  </si>
  <si>
    <t>167 008 00499</t>
  </si>
  <si>
    <t>167 008 00500</t>
  </si>
  <si>
    <t>167 008 00501</t>
  </si>
  <si>
    <t>167 008 00502</t>
  </si>
  <si>
    <t>167 008 00503</t>
  </si>
  <si>
    <t>167 008 00504</t>
  </si>
  <si>
    <t>167 008 00526</t>
  </si>
  <si>
    <t>167 008 00510</t>
  </si>
  <si>
    <t>167 008 00511</t>
  </si>
  <si>
    <t>167 008 00512</t>
  </si>
  <si>
    <t>167 008 00513</t>
  </si>
  <si>
    <t>167 008 00514</t>
  </si>
  <si>
    <t>167 008 00515</t>
  </si>
  <si>
    <t>167 008 00516</t>
  </si>
  <si>
    <t>Abridor De Boca De Silicone</t>
  </si>
  <si>
    <t>Ácido Fluorídrico A 10%</t>
  </si>
  <si>
    <t>Ácido Fosfórico Em Gel A 37%</t>
  </si>
  <si>
    <t>Ácido Peracético 0,2%</t>
  </si>
  <si>
    <t>Agente De União Silano</t>
  </si>
  <si>
    <t>Água Oxigenada Volume 10</t>
  </si>
  <si>
    <t>Álcool 96° Gl</t>
  </si>
  <si>
    <t>Algodão Em Roletes Tamanho 1</t>
  </si>
  <si>
    <t xml:space="preserve">Algodão Em Roletes Tamanho 2 </t>
  </si>
  <si>
    <t xml:space="preserve">Anestésico Injetável Local Articaíne 4% Com Epinefrina </t>
  </si>
  <si>
    <t>Anestésico Injetável Local Mepivacaína 2% Com Norepinefrina</t>
  </si>
  <si>
    <t>Anestésico Injetável Local Mepivacaína 3% Sem Vasoconstritor</t>
  </si>
  <si>
    <t>Aplicador Descartável Tamanho Extrafino</t>
  </si>
  <si>
    <t>Aplicador Descartável Tamanho Fino</t>
  </si>
  <si>
    <t>Aplicador Descartável Tamanho Regular</t>
  </si>
  <si>
    <t>Avental Plumblífero Odontológico Com Protetor De Tireóide</t>
  </si>
  <si>
    <t>Azul De Metileno 0,01%- Caixa Com 10 Seringas De 1Ml Cada</t>
  </si>
  <si>
    <t>Bicarbonato De Sódio Extrafino Para Profilaxia Odontológica</t>
  </si>
  <si>
    <t xml:space="preserve">Broca De Borracha Abrasiva Para Acabamento E Polimento De Amálgama Para Contra Ângulo (Ca) </t>
  </si>
  <si>
    <t>Broca De Aço Ca 12 Lâminas Para Acabamento De Amálgama</t>
  </si>
  <si>
    <t>Broca De Tungstenio Pm Corte Cruzado Grosso Nº 407001</t>
  </si>
  <si>
    <t>Broca Endo Z 21 Mm</t>
  </si>
  <si>
    <t>Cabo Para Espelho Intrabucal</t>
  </si>
  <si>
    <t>Caixa Para Aparelho Ortodôntico</t>
  </si>
  <si>
    <t>Cera Odontológica Rosa Nº7</t>
  </si>
  <si>
    <t xml:space="preserve">Ceras Odontológicas Para Escultura Progressiva </t>
  </si>
  <si>
    <t>Cimento Cirúrgico Periodontal Sem Eugenol</t>
  </si>
  <si>
    <t xml:space="preserve">Cimento De Hidróxido De Cálcio  </t>
  </si>
  <si>
    <t>Cimento De Oxifosfato De Zinco (Óxido De Zinco)- Pó</t>
  </si>
  <si>
    <t xml:space="preserve">Cimento Endodôntico Reparador A Base De Mta </t>
  </si>
  <si>
    <t>Cimento Resinoso Autopolimerizável Cor A2 Clicker</t>
  </si>
  <si>
    <t>Cimento Restaurador Endodôntico Kit Pó E Líquido</t>
  </si>
  <si>
    <t>Cimento Restaurador Temporário De Longa Duração Com Eugenol</t>
  </si>
  <si>
    <t xml:space="preserve">Cimento Restaurador Temporário Sem Eugenol  </t>
  </si>
  <si>
    <t xml:space="preserve">Clorexidina 0,12% Em Solução Não Alcoólica (Enxaguatório Bucal) </t>
  </si>
  <si>
    <t xml:space="preserve">Cunha Cervical De Madeira </t>
  </si>
  <si>
    <t>Dessensibilizante Dentinário</t>
  </si>
  <si>
    <t xml:space="preserve">Detergente Enzimático Para Cuba Ultrassônica </t>
  </si>
  <si>
    <t>Detergente Enzimático Para Limpeza De Cuspideiras E Sugadores</t>
  </si>
  <si>
    <t>Disco De Feltro De Lã Impregnado</t>
  </si>
  <si>
    <t>Disco Em Carbeto De Silício/Carborundum Para Peça De Mão (Pm)</t>
  </si>
  <si>
    <t xml:space="preserve">Discos De Lixa Para Acabamento E Polimento De Resina Com Centro Metálico Com Encaixe Sob Pressão (Extrafina, Fina, Média E Grossa)  </t>
  </si>
  <si>
    <t>Edta Trissódico Líquido</t>
  </si>
  <si>
    <t>Escala De Cor Vitta</t>
  </si>
  <si>
    <t xml:space="preserve">Escova De Carbeto De Silício Ca Formato Pincel Cônico </t>
  </si>
  <si>
    <t xml:space="preserve">Escova De Carbeto De Silício Ca Formato Taça </t>
  </si>
  <si>
    <t>Escova De Polimento Para Peça De Mão (Pm) Granulação Extrafina</t>
  </si>
  <si>
    <t>Escova De Polimento Para Peça De Mão (Pm) Granulação Grossa</t>
  </si>
  <si>
    <t>Escova De Polimento Para Peça De Mão (Pm) Granulação Média</t>
  </si>
  <si>
    <t>Escova De Robson Para Profilaxia Ca</t>
  </si>
  <si>
    <t>Escova Interdental</t>
  </si>
  <si>
    <t xml:space="preserve">Espaçador Digital 25Mm   </t>
  </si>
  <si>
    <t>Esponja Hemostática De Colágeno Hidrolisado</t>
  </si>
  <si>
    <t xml:space="preserve">Fio De Ácido Poliglicólico Agulhado 4.0 </t>
  </si>
  <si>
    <t>Fio De Seda 4.0 Agulhado</t>
  </si>
  <si>
    <t>Fio Dental</t>
  </si>
  <si>
    <t xml:space="preserve">Fio Retrator Gengival Tamanho 0 (Fino) </t>
  </si>
  <si>
    <t xml:space="preserve">Fio Retrator Gengival Tamanho 00 (Extra Fino) </t>
  </si>
  <si>
    <t xml:space="preserve">Fio Retrator Gengival Tamanho 01 (Médio) </t>
  </si>
  <si>
    <t>Gesso Pedra Especial Tipo Iv Rosa</t>
  </si>
  <si>
    <t>Hastes Flexíveis Com Pontas De Algodão</t>
  </si>
  <si>
    <t>Hidróxido De Cálcio Pa</t>
  </si>
  <si>
    <t>Kit De Higiene Bucal Adulto</t>
  </si>
  <si>
    <t>Kit De Higiene Bucal Infantil</t>
  </si>
  <si>
    <t>Lençol De Borracha Para Isolamento Absoluto</t>
  </si>
  <si>
    <t>Lima De Plástico</t>
  </si>
  <si>
    <t xml:space="preserve">Líquido Para Cimento De Oxifosfato De Zinco (Óxido De Zinco)    </t>
  </si>
  <si>
    <t xml:space="preserve">Líquido Para Resina Acrílica Autopolimerizável </t>
  </si>
  <si>
    <t>Luva Cirúrgica Estéril Tamanho 6,5</t>
  </si>
  <si>
    <t>Luva Cirúrgica Estéril Tamanho 7,0</t>
  </si>
  <si>
    <t>Luva Cirúrgica Estéril Tamanho 7,5</t>
  </si>
  <si>
    <t>Luva Cirúrgica Estéril Tamanho 8,0</t>
  </si>
  <si>
    <t>Luva Cirúrgica Estéril Tamanho 8,5</t>
  </si>
  <si>
    <t>Óleo Lubrificante Odontológico Em Spray</t>
  </si>
  <si>
    <t>Óxido De Zinco Pó</t>
  </si>
  <si>
    <t>Papel Crepado 40 X 40 Cm</t>
  </si>
  <si>
    <t xml:space="preserve">Paramonoclorofenol Canforado </t>
  </si>
  <si>
    <t xml:space="preserve">Pasta De Hidróxido De Cálcio 35% </t>
  </si>
  <si>
    <t>Pedra Pomes Extrafina</t>
  </si>
  <si>
    <t xml:space="preserve">Pincel Pelo De Marta Nº 0 </t>
  </si>
  <si>
    <t>Pino Intracanal De Fibra De Vidro Com Dupla Conicidade Nº E0,5</t>
  </si>
  <si>
    <t>Pino Intracanal De Fibra De Vidro Com Dupla Conicidade Nº E1</t>
  </si>
  <si>
    <t>Pino Intracanal De Fibra De Vidro Com Dupla Conicidade Nº E2</t>
  </si>
  <si>
    <t xml:space="preserve">Placa De Silicone 1Mm Para Confecção De Moldeira De Clareamento </t>
  </si>
  <si>
    <t>Polidor De Cerâmica Formato Chama Granulação Fina Para Peça De Mão (Pm)</t>
  </si>
  <si>
    <t>Polidor De Cerâmica Formato Chama Granulação Grossa Para Peça De Mão (Pm)</t>
  </si>
  <si>
    <t>Polidor De Cerâmica Formato Chama Granulação Média Para Peça De Mão (Pm)</t>
  </si>
  <si>
    <t>Polidor De Cerâmica Formato Lentilha Granulação Fina Para Peça De Mão (Pm)</t>
  </si>
  <si>
    <t>Polidor De Cerâmica Formato Lentilha Granulação Grossa Para Peça De Mão (Pm)</t>
  </si>
  <si>
    <t>Polidor De Cerâmica Formato Lentilha Granulação Média Para Peça De Mão (Pm)</t>
  </si>
  <si>
    <t>Polidor De Cerâmica Formato Roda Granulação Fina Para Peça De Mão (Pm)</t>
  </si>
  <si>
    <t>Polidor De Cerâmica Formato Roda Granulação Grossa Para Peça De Mão (Pm)</t>
  </si>
  <si>
    <t>Polidor De Cerâmica Formato Roda Granulação Média Para Peça De Mão (Pm)</t>
  </si>
  <si>
    <t>Pontas Avulsas Para Seringa Centrix</t>
  </si>
  <si>
    <t>Pote De Vidro Tipo Paladon</t>
  </si>
  <si>
    <t>Resina Acrílica Autopolimerizável Cor 62</t>
  </si>
  <si>
    <t>Solução Hemostática Sem Epinefrina</t>
  </si>
  <si>
    <t>Spray Para Teste De Vitalidade</t>
  </si>
  <si>
    <t>Sugador Cirúrgico Estéril Descartável</t>
  </si>
  <si>
    <t>Sugador Endodôntico Descartável</t>
  </si>
  <si>
    <t>Taça De Borracha Ca Com Protetor Para Contra Ângulo</t>
  </si>
  <si>
    <t>Tira De Lixa Serrilhada</t>
  </si>
  <si>
    <t>Tira De Poliéster (Banda Matriz) Para Resina</t>
  </si>
  <si>
    <t>Tira Trançada De Fibra De Vidro Impregnada</t>
  </si>
  <si>
    <t>Vaselina Sólida</t>
  </si>
  <si>
    <t>Agulha Gengival Extra Curta 12Mm</t>
  </si>
  <si>
    <t xml:space="preserve">Escova Robinson Color Brush Ca Extra Macia (Rosa) </t>
  </si>
  <si>
    <t>Kit De Acabamento E Polimento Universal</t>
  </si>
  <si>
    <t>Lâmina De Bisturi Nº12</t>
  </si>
  <si>
    <t>Lâmina De Bisturi Nº15</t>
  </si>
  <si>
    <t>Lâmina De Bisturi Nº15C</t>
  </si>
  <si>
    <t>Lâmina De Bisturi Nº22</t>
  </si>
  <si>
    <t>Lima Hedstroem Odontopediátrica - 1ª Série (15 - 40)</t>
  </si>
  <si>
    <t>Lima Hedstroem Odontopediátrica - 2ª Série (45 - 80)</t>
  </si>
  <si>
    <t>Resina Composta Nanoparticulas Cor Cl</t>
  </si>
  <si>
    <t>Alicate Perfurador Para Lençol De Borracha Ainsworth</t>
  </si>
  <si>
    <t>Condensador De Guta Percha Mcspadden N° 55 21Mm</t>
  </si>
  <si>
    <t xml:space="preserve">Arco Para Isolamento Absoluto (Ostby) </t>
  </si>
  <si>
    <t xml:space="preserve">Arco Para Isolamento Absoluto Dobrável (Arco De Ostby) </t>
  </si>
  <si>
    <t>Espátula Manipulação De Alginato Plástica</t>
  </si>
  <si>
    <t>Espátula De Manipulação Simples Nº 36</t>
  </si>
  <si>
    <t>Espátula Para Resina Em Titânio Nº 06 (Laranja) </t>
  </si>
  <si>
    <t>Espelho De Mão Tipo Toucador Plano</t>
  </si>
  <si>
    <t>Lixa Diamantada Para Arco Microcut Refil</t>
  </si>
  <si>
    <t>Pasta Diamantada Universal Para Polimento 2G</t>
  </si>
  <si>
    <t>Placa De Vidro Grossa 20Mm</t>
  </si>
  <si>
    <t>Pote Dappen De Vidro</t>
  </si>
  <si>
    <t>Régua Fox Com Arco </t>
  </si>
  <si>
    <t>Tamborel De Alumínio Para Endodontia</t>
  </si>
  <si>
    <t>Lima Para Osso Schluger</t>
  </si>
  <si>
    <t>Esculpidor Para Silicone Duplo</t>
  </si>
  <si>
    <t>Reembasador Soft Para Próteses </t>
  </si>
  <si>
    <t>Caneta De Alta Rotação (Turbina Extra Torque) </t>
  </si>
  <si>
    <t>Caneta Micromotor (Baixa Rotação) </t>
  </si>
  <si>
    <t>Peça Reta (Baixa Rotação)</t>
  </si>
  <si>
    <t>Ponta Ultrassom Perio Supra</t>
  </si>
  <si>
    <t xml:space="preserve">Pinça Perry Com Canaleta </t>
  </si>
  <si>
    <t>Pinça Porta Grampo Para Isolamento Absoluto Palmer</t>
  </si>
  <si>
    <t>Afastador Labial Com Bloqueador De Lingua Infantil</t>
  </si>
  <si>
    <t>Condensador De Guta Percha Mcspadden N° 45 25Mm</t>
  </si>
  <si>
    <t>Lima Especial Tipo K 25 Mm Nº 15 Com Cursor</t>
  </si>
  <si>
    <t>Moldeiras Plásticas Perfuradas Kit 16 Moldeiras 1 A 8 Superior E Inferior</t>
  </si>
  <si>
    <t>Pasta De Polimento Oxido Alumínio Diamantada 4G</t>
  </si>
  <si>
    <t>Pinça Allis 16Cm</t>
  </si>
  <si>
    <t>Pinça De Dissecção Anatômica Dente De Rato 16 Cm</t>
  </si>
  <si>
    <t>Pinça Kelly Reta 14 Cm (Hemostática)</t>
  </si>
  <si>
    <t>Porta Agulha Castroviejo </t>
  </si>
  <si>
    <t>Porta Agulha Mayo Hegar 12 Cm Para Fio 6.0</t>
  </si>
  <si>
    <t>Espátula De Inserção De Fio Retrator Não Serrilhada </t>
  </si>
  <si>
    <t>Caneta Contra Ângulo (Baixa Rotação)</t>
  </si>
  <si>
    <t xml:space="preserve">Alicate Pré-Curvador De Lima (Ref.041 Oduos) </t>
  </si>
  <si>
    <t>Pinça Halstead Mosquito (Hemostática) Curva 14Cm</t>
  </si>
  <si>
    <t xml:space="preserve">Barreira Gengival Fotopolimerizável Top Dam </t>
  </si>
  <si>
    <t>Flúor Em Espuma - Frasco Com 100 Ml</t>
  </si>
  <si>
    <t>Godiva Em Bastão - Verde</t>
  </si>
  <si>
    <t>Ionômero De Vidro Forrador Ionoseal</t>
  </si>
  <si>
    <t>Luva Para Carpule Tipo Jacaré</t>
  </si>
  <si>
    <t>Silicone De Adição (Denso) - Material De Moldagem</t>
  </si>
  <si>
    <t>Silicone De Adição (Fluido) - Material De Moldagem</t>
  </si>
  <si>
    <t>Sonda Exploradora Simples N° 23</t>
  </si>
  <si>
    <t>Cimento Endodôntico À Base De Resina</t>
  </si>
  <si>
    <t>Fórceps Infantil Nº 44</t>
  </si>
  <si>
    <t>Pinça Hemostática Mosquito Halstead 12,5Cm Curva</t>
  </si>
  <si>
    <t>Prendedor De Babador Tipo Jacaré</t>
  </si>
  <si>
    <t>Resina Acrílica Cor 66</t>
  </si>
  <si>
    <t>Resina Acrílica Cor 69</t>
  </si>
  <si>
    <t>Sonda Exploradora N° 47</t>
  </si>
  <si>
    <t>Agulha Descartável Hipodérmica 13 X 3 Mm</t>
  </si>
  <si>
    <t xml:space="preserve">Agulha Descartável Hipodérmica 25X0,8Mm </t>
  </si>
  <si>
    <t xml:space="preserve">Agulha Hipodérmica De Segurança (0,5Mm X 25Mm) 25G X 1'' </t>
  </si>
  <si>
    <t>Babador Dental Impermeável Descartável</t>
  </si>
  <si>
    <t xml:space="preserve">Brocas Para Peça De Mão Para Acabamento E Polimento De Resina Acrílica </t>
  </si>
  <si>
    <t xml:space="preserve">Campo Para Contenção Física (Estabilização Protetora) </t>
  </si>
  <si>
    <t xml:space="preserve">Endo Ptc Gel  </t>
  </si>
  <si>
    <t>Escova Interdental Com Refil</t>
  </si>
  <si>
    <t>Espelho Clínico Nº 5 Sem Aumento</t>
  </si>
  <si>
    <t>Kit De Aspiração Endodôntica</t>
  </si>
  <si>
    <t xml:space="preserve">Kit Resina Aura Para Odontopediatria - Db E Dc1 </t>
  </si>
  <si>
    <t>Pino Intracanal De Fibra De Vidro Com Dupla Conicidade Nº 0,5</t>
  </si>
  <si>
    <t>Pino Intracanal De Fibra De Vidro Com Dupla Conicidade Nº 1</t>
  </si>
  <si>
    <t>Pino Intracanal De Fibra De Vidro Com Dupla Conicidade Nº 2</t>
  </si>
  <si>
    <t>Pino Intracanal De Fibra De Vidro Com Dupla Conicidade Nº 3</t>
  </si>
  <si>
    <t>Refil Endométrico Para Tamborel</t>
  </si>
  <si>
    <t>Seringa Hipodérmica Descartável 05 Ml Com Agulha 0,70  X 25 Mm (22G) - Unidade</t>
  </si>
  <si>
    <t>Sugador Cirúrgico Descartável Estéril</t>
  </si>
  <si>
    <t>Sugador De Saliva Descartável</t>
  </si>
  <si>
    <t>Gesso Pedra Amarelo Tipo III</t>
  </si>
  <si>
    <t xml:space="preserve">Alginato Para Impressão Tipo II De Presa Normal </t>
  </si>
  <si>
    <t>Ponta Diamantada Esférica 1011 - FG</t>
  </si>
  <si>
    <t>Broca diamantada AR nº 1011 - unidade. Broca odontológica para alta rotação (AR/FG) com ponta ativa em diamante de granulação média  e haste em aço inoxidável. Deve ser embalada individualmente e esterilizável em autoclave. Marca referência: KG Sorense, ou Microdont, ou equivalente, similar ou de melhor qualidade.</t>
  </si>
  <si>
    <t>Touca Descartável Com Elástico (Gorro)</t>
  </si>
  <si>
    <t>Hipoclorito de Sódio 2,5%</t>
  </si>
  <si>
    <t>Frasco de 1 Litro</t>
  </si>
  <si>
    <t>Clareador Para Dentes Vitais Peróxido De Carbamida 16%</t>
  </si>
  <si>
    <t xml:space="preserve">Cursores De Silicone </t>
  </si>
  <si>
    <t>CÓDIGO</t>
  </si>
  <si>
    <t>DESC.ITEM</t>
  </si>
  <si>
    <t>UNID.</t>
  </si>
  <si>
    <t>Saldo em Estoque</t>
  </si>
  <si>
    <t>167 001 01065</t>
  </si>
  <si>
    <t>MASCARA DESCARTAVEL TRIPLA CAMADA</t>
  </si>
  <si>
    <t>CX</t>
  </si>
  <si>
    <t>167 001 01067</t>
  </si>
  <si>
    <t>TOUCA DESCARTAVEL (GORRO) COM ELASTICO</t>
  </si>
  <si>
    <t>PCT</t>
  </si>
  <si>
    <t>167 001 01069</t>
  </si>
  <si>
    <t>AVENTAL DESCARTAVEL MANGA LONGO COM CINTA E PUNHO ELASTICO 30 GR = (EXCLUSIVO GOVERNANÇA E SAÚDE)</t>
  </si>
  <si>
    <t>167 007 00140</t>
  </si>
  <si>
    <t>LUVA DE LATEX PARA PROCEDIMENTO - TAMANHO M - CAIXA COM 100 UNIDADES</t>
  </si>
  <si>
    <t>167 001 00636</t>
  </si>
  <si>
    <t>RESINA COMPOSTA NANOPARTICULAS COR OD</t>
  </si>
  <si>
    <t>UN</t>
  </si>
  <si>
    <t>167 007 00012</t>
  </si>
  <si>
    <t>ABAIXADOR DE LINGUA EM MADEIRA PCT 100 UNID ESPÁTULA</t>
  </si>
  <si>
    <t>167 008 00605</t>
  </si>
  <si>
    <t>ABRIDOR DE BOCA DE SILICONE ADULTO E INFANTIL</t>
  </si>
  <si>
    <t>CJ</t>
  </si>
  <si>
    <t>167 008 00519</t>
  </si>
  <si>
    <t>ACALCADOR DE BANDAS PONTA QUADRADA</t>
  </si>
  <si>
    <t>167 007 00044</t>
  </si>
  <si>
    <t>ACIDO ACETICO GLACIAL 2% - 1 LITRO</t>
  </si>
  <si>
    <t>FR</t>
  </si>
  <si>
    <t>ACIDO FLUORIDRICO A 10%</t>
  </si>
  <si>
    <t>167 007 00011</t>
  </si>
  <si>
    <t>ACIDO FOSFORICO EM GEL A 37%  UNIDADE SERINGA</t>
  </si>
  <si>
    <t>167 007 00024</t>
  </si>
  <si>
    <t>ACIDO PERACETICO 0,2% FRASCO COM 1 LITRO</t>
  </si>
  <si>
    <t>167 001 00674</t>
  </si>
  <si>
    <t>ADESIVO DENTARIO UNIVERSAL AUTOCONDICIONANTE</t>
  </si>
  <si>
    <t>167 008 00508</t>
  </si>
  <si>
    <t>AFASTADOR DE BOCHECHA TIPO EXPANDEX - INFANTIL</t>
  </si>
  <si>
    <t>167 008 00488</t>
  </si>
  <si>
    <t>AFASTADOR LABIAL COM BLOQUEADOR DE LINGUA ADULTO</t>
  </si>
  <si>
    <t>167 008 00489</t>
  </si>
  <si>
    <t>AFASTADOR LABIAL COM BLOQUEADOR DE LINGUA INFANTIL</t>
  </si>
  <si>
    <t>167 008 00530</t>
  </si>
  <si>
    <t>AFASTADOR LABIAL FORMATO V PARA FOTOGRAFIA  (INFANTIL) - TAM P</t>
  </si>
  <si>
    <t>167 008 00527</t>
  </si>
  <si>
    <t>AFASTADOR LABIAL FORMATO V PARA FOTOGRAFIA ( ADULTO) - TAM G</t>
  </si>
  <si>
    <t>167 008 00368</t>
  </si>
  <si>
    <t>AFASTADOR LABIO BOCHECHA TIPO FARABEUF PAR</t>
  </si>
  <si>
    <t>PAR</t>
  </si>
  <si>
    <t>167 008 00369</t>
  </si>
  <si>
    <t>AFASTADOR LABIO BOCHECHA TIPO MINNESOTA PAR</t>
  </si>
  <si>
    <t>167 001 00004</t>
  </si>
  <si>
    <t>AGENTE DE UNIAO SILANO FRASCO COM 5ML</t>
  </si>
  <si>
    <t>167 007 00014</t>
  </si>
  <si>
    <t>AGUA OXIGENADA VOLUME 10  FRASCO COM 1 LITRO</t>
  </si>
  <si>
    <t>167 007 00078</t>
  </si>
  <si>
    <t>AGULHA ACUPUNTURA - 0,25 MM X 30 MM</t>
  </si>
  <si>
    <t>167 007 00302</t>
  </si>
  <si>
    <t>AGULHA ACUPUNTURA - 0,30MM X 0,75MM</t>
  </si>
  <si>
    <t>167 007 00019</t>
  </si>
  <si>
    <t>AGULHA ACUPUNTURA AURICULAR 1,5 MM  COM MICROPORE</t>
  </si>
  <si>
    <t>167 007 00275</t>
  </si>
  <si>
    <t>AGULHA COM DISPOSITIVO DE SEGURANCA 25X 0,5MM CX 100 UNID</t>
  </si>
  <si>
    <t>167 007 00333</t>
  </si>
  <si>
    <t>AGULHA DESCARTAVEL ESTERIL - TAM 20 X 0,55 MM</t>
  </si>
  <si>
    <t>167 007 00334</t>
  </si>
  <si>
    <t>AGULHA DESCARTAVEL ESTERIL - TAM 25 X 0,70 MM</t>
  </si>
  <si>
    <t>167 007 00335</t>
  </si>
  <si>
    <t>AGULHA DESCARTAVEL ESTERIL - TAM 25 X 0,80 MM</t>
  </si>
  <si>
    <t>167 007 00067</t>
  </si>
  <si>
    <t>AGULHA DESCARTAVEL HIPODERMICA 40 X 1,2MM CX 100 UNID</t>
  </si>
  <si>
    <t>167 001 00014</t>
  </si>
  <si>
    <t>AGULHA GENGIVAL DESCARTAVEL  CURTA  - 25MM  CAIXA COM 100 UNIDADES</t>
  </si>
  <si>
    <t>167 001 00013</t>
  </si>
  <si>
    <t>AGULHA GENGIVAL DESCARTAVEL CALIBRE 27G LONGA  CAIXA COM 100 UNIDADES</t>
  </si>
  <si>
    <t>167 001 00805</t>
  </si>
  <si>
    <t>AGULHA GENGIVAL DESCARTAVEL EXTRA CURTA - 12 MM</t>
  </si>
  <si>
    <t>167 008 00485</t>
  </si>
  <si>
    <t>ALAVANCA APICAL APEXO RETA NR 303</t>
  </si>
  <si>
    <t>167 008 00372</t>
  </si>
  <si>
    <t>ALAVANCA APICAL NR 2</t>
  </si>
  <si>
    <t>167 008 00370</t>
  </si>
  <si>
    <t>ALAVANCA APICAL NR 301</t>
  </si>
  <si>
    <t>167 008 00371</t>
  </si>
  <si>
    <t>ALAVANCA APICAL NR 302</t>
  </si>
  <si>
    <t>167 008 00373</t>
  </si>
  <si>
    <t>ALAVANCA APICAL NR 303 - DIREITA</t>
  </si>
  <si>
    <t>167 008 00374</t>
  </si>
  <si>
    <t>ALAVANCA APICAL TIPO SELDIN 1L BANDEIRINHA ESQUERDA</t>
  </si>
  <si>
    <t>167 008 00375</t>
  </si>
  <si>
    <t>ALAVANCA APICAL TIPO SELDIN 1R BANDEIRINHA DIREITA</t>
  </si>
  <si>
    <t>167 008 00644</t>
  </si>
  <si>
    <t>ALCA DE MAO PARA PILATES</t>
  </si>
  <si>
    <t>167 001 01082</t>
  </si>
  <si>
    <t>ALCOOL ETILICO 96 GL  FRASCO COM  01 LITRO</t>
  </si>
  <si>
    <t>ALGINATO PARA IMPRESSAO TIPO II PRESA NORMAL  PCT 454 G</t>
  </si>
  <si>
    <t>167 007 00026</t>
  </si>
  <si>
    <t>ALGODAO EM ROLETES TAMANHO 2 - PACOTE COM 100 UNIDADES</t>
  </si>
  <si>
    <t>167 007 00325</t>
  </si>
  <si>
    <t>ALGODAO HIDROFILO EM BOLA 100G</t>
  </si>
  <si>
    <t>167 007 00027</t>
  </si>
  <si>
    <t>ALGODAO HIDROFILO ROLO DE 500 GRAMAS</t>
  </si>
  <si>
    <t>RL</t>
  </si>
  <si>
    <t>167 008 00376</t>
  </si>
  <si>
    <t>ALICATE BICO CHATONR 0121</t>
  </si>
  <si>
    <t>ALICATE ORTODONTICO BARRA PALATINA - Nº 410</t>
  </si>
  <si>
    <t>ALICATE ORTODONTICO CORTE AMARRILHO COM WIDIA</t>
  </si>
  <si>
    <t>ALICATE ORTODONTICO CORTE DISTAL</t>
  </si>
  <si>
    <t>ALICATE ORTODONTICO DE CORTE FIO GROSSO Nº 770</t>
  </si>
  <si>
    <t>ALICATE ORTODONTICO DE LA ROSA</t>
  </si>
  <si>
    <t>ALICATE ORTODONTICO FORMADOR DE AMARRILHO - Nº 158</t>
  </si>
  <si>
    <t>ALICATE ORTODONTICO NANCE Nº 001</t>
  </si>
  <si>
    <t>ALICATE ORTODONTICO OMEGA LOOP TWEED - Nº 350</t>
  </si>
  <si>
    <t>ALICATE ORTODONTICO PARA REMOCAO DE RESINA COM WIDIA Nº 193</t>
  </si>
  <si>
    <t>ALICATE ORTODONTICO REMOVEDOR DE BRAQUETES CURVO</t>
  </si>
  <si>
    <t>ALICATE ORTODONTICO SACA BANCA Nº 347</t>
  </si>
  <si>
    <t>ALICATE ORTODONTICO TORQUE CURTO - Nº 442</t>
  </si>
  <si>
    <t>ALICATE ORTODONTICO TORQUE LONGO - Nº 442</t>
  </si>
  <si>
    <t>ALICATE ORTODONTICO YOUNG - Nº 74</t>
  </si>
  <si>
    <t>167 008 00377</t>
  </si>
  <si>
    <t>ALICATE PARA CORTAR FIO ORTODONTICO</t>
  </si>
  <si>
    <t>167 008 00378</t>
  </si>
  <si>
    <t>ALICATE PARA DOBRAR FIO ORTODONTICO - Nº 139</t>
  </si>
  <si>
    <t>167 008 00655</t>
  </si>
  <si>
    <t>ALICATE PERFURADOR PARA LENCOL DE BORRACHA</t>
  </si>
  <si>
    <t>167 008 00506</t>
  </si>
  <si>
    <t>ALICATE TIPO HOW CURVO</t>
  </si>
  <si>
    <t>167 008 00509</t>
  </si>
  <si>
    <t>ALICATE TIPO WEIGART COM WIDIA</t>
  </si>
  <si>
    <t>167 008 00505</t>
  </si>
  <si>
    <t>ALICATE TRIDENT Nº 201</t>
  </si>
  <si>
    <t>167 008 00588</t>
  </si>
  <si>
    <t>ALMOTOLIA DE PLASTICO MARROM BICO RETO 250 ML</t>
  </si>
  <si>
    <t>167 008 00615</t>
  </si>
  <si>
    <t>ALMOTOLIA DE PLASTICO TRANSPARENTE BICO RETO - 250 ML</t>
  </si>
  <si>
    <t>167 008 00379</t>
  </si>
  <si>
    <t>ALVEOLOTOMO OSTEOTOMO PINCA GOIVA CURVO UNIDADE</t>
  </si>
  <si>
    <t>167 008 00380</t>
  </si>
  <si>
    <t>ALVEOLOTOMO OSTEOTOMO PINCA GOIVA RETO UNIDADE</t>
  </si>
  <si>
    <t>167 001 00026</t>
  </si>
  <si>
    <t>AMALGAMA EM CAPSULAS PRE DOSADAS 2 PORCOES  CAIXA COM 50 UNIDADES</t>
  </si>
  <si>
    <t>167 001 00025</t>
  </si>
  <si>
    <t>AMALGAMA EM CAPSULAS PRE DOSADAS COM 1 PORCAO  - UNIDADE</t>
  </si>
  <si>
    <t>167 001 00028</t>
  </si>
  <si>
    <t>ANESTESICO LOCAL INJETAVEL ARTICAINE 4%  COM VASO CONSTRITOR EPINEFRINA CX 50 UNID</t>
  </si>
  <si>
    <t>167 001 00029</t>
  </si>
  <si>
    <t>ANESTESICO LOCAL INJETAVEL LIDOCAINA 2% COM VASO CONSTRITOR EPINEFRINA CX 50 UNID</t>
  </si>
  <si>
    <t>167 001 00030</t>
  </si>
  <si>
    <t>ANESTESICO LOCAL INJETAVEL MEPIVACAINA 2 % VASOCONSTRITOR NOR EPINEFRINA CX 50 UNID</t>
  </si>
  <si>
    <t>167 001 00031</t>
  </si>
  <si>
    <t>ANESTESICO LOCAL INJETAVEL MEPIVACAINA 3 % SEM VASO CONSTRITOR  CX 50 UNID</t>
  </si>
  <si>
    <t>167 001 00033</t>
  </si>
  <si>
    <t>ANESTESICO TOPICO EM GEL  POTE COM 12G</t>
  </si>
  <si>
    <t>PTE</t>
  </si>
  <si>
    <t>167 001 01054</t>
  </si>
  <si>
    <t>ANTISSEPTICO TOPICO DEGERMANTE 2% - FRASCO COM 100 ML</t>
  </si>
  <si>
    <t>167 001 00034</t>
  </si>
  <si>
    <t>APLICADOR DESCARTAVEL EXTRA FINO  EMBALAGEM COM  100 UNIDADES</t>
  </si>
  <si>
    <t>167 001 00036</t>
  </si>
  <si>
    <t>APLICADOR DESCARTAVEL FINO  EMBALAGEM COM 100 UNIDADES</t>
  </si>
  <si>
    <t>167 001 00035</t>
  </si>
  <si>
    <t>APLICADOR DESCARTAVEL REGULAR  EMBALAGEM COM 100 UNIDADES</t>
  </si>
  <si>
    <t>167 001 00675</t>
  </si>
  <si>
    <t>APLICADOR PARA IONOMERO DE VIDRO ENCAPSULADO</t>
  </si>
  <si>
    <t>167 008 00204</t>
  </si>
  <si>
    <t>ARCO DE ACO RETANGULAR PRE CONTORNADO INFERIOR - 017" X 0,25"</t>
  </si>
  <si>
    <t>167 008 00206</t>
  </si>
  <si>
    <t>ARCO DE ACO RETANGULAR PRE CONTORNADO INFERIOR - 019" X 025"</t>
  </si>
  <si>
    <t>167 008 00367</t>
  </si>
  <si>
    <t>ARCO DE ACO RETANGULAR PRE CONTORNADO INFERIOR - 021" X 025"</t>
  </si>
  <si>
    <t>167 008 00203</t>
  </si>
  <si>
    <t>ARCO DE ACO RETANGULAR PRE CONTORNADO SUPERIOR - 017" X 025"</t>
  </si>
  <si>
    <t>167 008 00205</t>
  </si>
  <si>
    <t>ARCO DE ACO RETANGULAR PRE CONTORNADO SUPERIOR - 019" X 025"</t>
  </si>
  <si>
    <t>167 008 00207</t>
  </si>
  <si>
    <t>ARCO DE ACO RETANGULAR PRE CONTORNADO SUPERIOR - 021" X 025"</t>
  </si>
  <si>
    <t>167 008 00621</t>
  </si>
  <si>
    <t>ARCO DE NITI REDONDO COM CURVA REVERSA SPEE 0,012" SUPERIOR - TAMANHO MEDIO</t>
  </si>
  <si>
    <t>167 008 00208</t>
  </si>
  <si>
    <t>ARCO DE NITI REDONDO TERMOATIVADO INFERIOR - 012"</t>
  </si>
  <si>
    <t>167 008 00210</t>
  </si>
  <si>
    <t>ARCO DE NITI REDONDO TERMOATIVADO INFERIOR - 014"</t>
  </si>
  <si>
    <t>167 008 00211</t>
  </si>
  <si>
    <t>ARCO DE NITI REDONDO TERMOATIVADO INFERIOR - 016"</t>
  </si>
  <si>
    <t>167 008 00213</t>
  </si>
  <si>
    <t>ARCO DE NITI REDONDO TERMOATIVADO INFERIOR - 018"</t>
  </si>
  <si>
    <t>167 008 00217</t>
  </si>
  <si>
    <t>ARCO DE NITI REDONDO TERMOATIVADO SUPERIOR - 012"</t>
  </si>
  <si>
    <t>167 008 00209</t>
  </si>
  <si>
    <t>ARCO DE NITI REDONDO TERMOATIVADO SUPERIOR - 014"</t>
  </si>
  <si>
    <t>167 008 00212</t>
  </si>
  <si>
    <t>ARCO DE NITI REDONDO TERMOATIVADO SUPERIOR - 016"</t>
  </si>
  <si>
    <t>167 008 00214</t>
  </si>
  <si>
    <t>ARCO DE NITI REDONDO TERMOATIVADO SUPERIOR - 018"</t>
  </si>
  <si>
    <t>167 008 00619</t>
  </si>
  <si>
    <t>ARCO DE NITI RETANGULAR COM  CURVA REVERSA SPEE 0,017"X0,025" SUPERIOR - TAMANHO MEDIO - EMBALAGEM</t>
  </si>
  <si>
    <t>167 008 00620</t>
  </si>
  <si>
    <t>ARCO DE NITI RETANGULAR COM CURVA REVERSA SPEE 0,017"X0,025" INFERIOR - TAMANHO MEDIO</t>
  </si>
  <si>
    <t>167 008 00218</t>
  </si>
  <si>
    <t>ARCO DE NITI RETANGULAR TERMOATIVADO INFERIOR - 017" X 025"</t>
  </si>
  <si>
    <t>167 008 00216</t>
  </si>
  <si>
    <t>ARCO DE NITI RETANGULAR TERMOATIVADO INFERIOR - 019" X 025"</t>
  </si>
  <si>
    <t>167 008 00219</t>
  </si>
  <si>
    <t>ARCO DE NITI RETANGULAR TERMOATIVADO SUPERIOR - 017" X 025"</t>
  </si>
  <si>
    <t>167 008 00215</t>
  </si>
  <si>
    <t>ARCO DE NITI RETANGULAR TERMOATIVADO SUPERIOR - 019" X 025"</t>
  </si>
  <si>
    <t>167 008 00665</t>
  </si>
  <si>
    <t>ARCO DE YOUNG METALICO</t>
  </si>
  <si>
    <t>167 008 00601</t>
  </si>
  <si>
    <t>ARO FLEXIVEL</t>
  </si>
  <si>
    <t>167 007 00288</t>
  </si>
  <si>
    <t>ATADURA  UNIDADE 10 CM X  1,8 M</t>
  </si>
  <si>
    <t>167 007 00068</t>
  </si>
  <si>
    <t>ATADURA  UNIDADE 15 CM X 1,8 M</t>
  </si>
  <si>
    <t>167 007 00117</t>
  </si>
  <si>
    <t>ATADURA  UNIDADE 30 CM X  1,8 M</t>
  </si>
  <si>
    <t>167 007 00116</t>
  </si>
  <si>
    <t>ATADURA  UNIDADE 6 CM X  1,8 M</t>
  </si>
  <si>
    <t>167 007 00330</t>
  </si>
  <si>
    <t>ATADURA UNIDADE 20 CM X 1,8M</t>
  </si>
  <si>
    <t>167 008 00532</t>
  </si>
  <si>
    <t>ATESTADO MED SESC</t>
  </si>
  <si>
    <t>BL</t>
  </si>
  <si>
    <t>167 008 00535</t>
  </si>
  <si>
    <t>ATESTADO ODONTOLOGIA</t>
  </si>
  <si>
    <t>167 008 00533</t>
  </si>
  <si>
    <t>AUTORIZACAO DE USO DA IMAGEM INFANTIL</t>
  </si>
  <si>
    <t>167 008 00560</t>
  </si>
  <si>
    <t>AVENTAL DE CHUMBO PARA REGIAO GENITAL</t>
  </si>
  <si>
    <t>167 001 01068</t>
  </si>
  <si>
    <t>AVENTAL DESCARTAVEL MANGA LONGA COM CINTA E PUNHO ELASTICO 40 A 60 GR. (PCTE COM 10) = (EXCLUSIVO SA</t>
  </si>
  <si>
    <t>167 001 01070</t>
  </si>
  <si>
    <t>AVENTAL DESCARTAVEL SEM MANGA</t>
  </si>
  <si>
    <t>167 001 01078</t>
  </si>
  <si>
    <t>AVENTAL DESCARTAVEL SEM MANGA - AZUL ESCURO</t>
  </si>
  <si>
    <t>167 001 00742</t>
  </si>
  <si>
    <t>AZUL DE METILENO 0,01% - SERINGA 1 ML (CAIXA  COM 10 SERINGAS)</t>
  </si>
  <si>
    <t>167 001 00041</t>
  </si>
  <si>
    <t>BABADOR DENTAL IMPERMEAVEL DESCARTAVEL  SEM ADESIVOS 33 CM  47 CM  PACOTE COM  100 UNIDADES</t>
  </si>
  <si>
    <t>167 008 00001</t>
  </si>
  <si>
    <t>BANDA MATRIZ LISA EM ACO INOX</t>
  </si>
  <si>
    <t>167 008 00002</t>
  </si>
  <si>
    <t>167 008 00279</t>
  </si>
  <si>
    <t>BANDA UNIVERSAL PARA MOLAR INFERIOR - TAM 28</t>
  </si>
  <si>
    <t>167 008 00280</t>
  </si>
  <si>
    <t>BANDA UNIVERSAL PARA MOLAR INFERIOR - TAM 28,5</t>
  </si>
  <si>
    <t>167 008 00281</t>
  </si>
  <si>
    <t>BANDA UNIVERSAL PARA MOLAR INFERIOR - TAM 29</t>
  </si>
  <si>
    <t>167 008 00282</t>
  </si>
  <si>
    <t>BANDA UNIVERSAL PARA MOLAR INFERIOR - TAM 29,5</t>
  </si>
  <si>
    <t>167 008 00290</t>
  </si>
  <si>
    <t>BANDA UNIVERSAL PARA MOLAR INFERIOR - TAM 30</t>
  </si>
  <si>
    <t>167 008 00291</t>
  </si>
  <si>
    <t>BANDA UNIVERSAL PARA MOLAR INFERIOR - TAM 30,5</t>
  </si>
  <si>
    <t>167 008 00292</t>
  </si>
  <si>
    <t>BANDA UNIVERSAL PARA MOLAR INFERIOR - TAM 31</t>
  </si>
  <si>
    <t>167 008 00293</t>
  </si>
  <si>
    <t>BANDA UNIVERSAL PARA MOLAR INFERIOR - TAM 31,5</t>
  </si>
  <si>
    <t>167 008 00294</t>
  </si>
  <si>
    <t>BANDA UNIVERSAL PARA MOLAR INFERIOR - TAM 32</t>
  </si>
  <si>
    <t>167 008 00295</t>
  </si>
  <si>
    <t>BANDA UNIVERSAL PARA MOLAR INFERIOR - TAM 32,5</t>
  </si>
  <si>
    <t>167 008 00315</t>
  </si>
  <si>
    <t>BANDA UNIVERSAL PARA MOLAR INFERIOR - TAM 33</t>
  </si>
  <si>
    <t>167 008 00316</t>
  </si>
  <si>
    <t>BANDA UNIVERSAL PARA MOLAR INFERIOR - TAM 33,5</t>
  </si>
  <si>
    <t>167 008 00317</t>
  </si>
  <si>
    <t>BANDA UNIVERSAL PARA MOLAR INFERIOR - TAM 34</t>
  </si>
  <si>
    <t>167 008 00318</t>
  </si>
  <si>
    <t>BANDA UNIVERSAL PARA MOLAR INFERIOR - TAM 34,5</t>
  </si>
  <si>
    <t>167 008 00319</t>
  </si>
  <si>
    <t>BANDA UNIVERSAL PARA MOLAR INFERIOR - TAM 35</t>
  </si>
  <si>
    <t>167 008 00320</t>
  </si>
  <si>
    <t>BANDA UNIVERSAL PARA MOLAR INFERIOR - TAM 35,5</t>
  </si>
  <si>
    <t>167 008 00321</t>
  </si>
  <si>
    <t>BANDA UNIVERSAL PARA MOLAR INFERIOR - TAM 36</t>
  </si>
  <si>
    <t>167 008 00322</t>
  </si>
  <si>
    <t>BANDA UNIVERSAL PARA MOLAR INFERIOR - TAM 36,5</t>
  </si>
  <si>
    <t>167 008 00323</t>
  </si>
  <si>
    <t>BANDA UNIVERSAL PARA MOLAR INFERIOR - TAM 37</t>
  </si>
  <si>
    <t>167 008 00324</t>
  </si>
  <si>
    <t>BANDA UNIVERSAL PARA MOLAR INFERIOR - TAM 37,5</t>
  </si>
  <si>
    <t>167 008 00325</t>
  </si>
  <si>
    <t>BANDA UNIVERSAL PARA MOLAR INFERIOR - TAM 38</t>
  </si>
  <si>
    <t>167 008 00326</t>
  </si>
  <si>
    <t>BANDA UNIVERSAL PARA MOLAR INFERIOR - TAM 38,5</t>
  </si>
  <si>
    <t>167 008 00327</t>
  </si>
  <si>
    <t>BANDA UNIVERSAL PARA MOLAR INFERIOR - TAM 39</t>
  </si>
  <si>
    <t>167 008 00328</t>
  </si>
  <si>
    <t>BANDA UNIVERSAL PARA MOLAR INFERIOR - TAM 39,5</t>
  </si>
  <si>
    <t>167 008 00329</t>
  </si>
  <si>
    <t>BANDA UNIVERSAL PARA MOLAR INFERIOR - TAM 40</t>
  </si>
  <si>
    <t>167 008 00330</t>
  </si>
  <si>
    <t>BANDA UNIVERSAL PARA MOLAR INFERIOR - TAM 40,5</t>
  </si>
  <si>
    <t>167 008 00331</t>
  </si>
  <si>
    <t>BANDA UNIVERSAL PARA MOLAR INFERIOR - TAM 41</t>
  </si>
  <si>
    <t>167 008 00365</t>
  </si>
  <si>
    <t>BANDA UNIVERSAL PARA MOLAR INFERIOR - TAM 41,5</t>
  </si>
  <si>
    <t>167 008 00332</t>
  </si>
  <si>
    <t>BANDA UNIVERSAL PARA MOLAR INFERIOR - TAM 42</t>
  </si>
  <si>
    <t>167 008 00275</t>
  </si>
  <si>
    <t>BANDA UNIVERSAL PARA MOLAR SUPERIOR - TAM 28</t>
  </si>
  <si>
    <t>167 008 00276</t>
  </si>
  <si>
    <t>BANDA UNIVERSAL PARA MOLAR SUPERIOR - TAM 28,5</t>
  </si>
  <si>
    <t>167 008 00277</t>
  </si>
  <si>
    <t>BANDA UNIVERSAL PARA MOLAR SUPERIOR - TAM 29</t>
  </si>
  <si>
    <t>167 008 00278</t>
  </si>
  <si>
    <t>BANDA UNIVERSAL PARA MOLAR SUPERIOR - TAM 29,5</t>
  </si>
  <si>
    <t>167 008 00283</t>
  </si>
  <si>
    <t>BANDA UNIVERSAL PARA MOLAR SUPERIOR - TAM 30</t>
  </si>
  <si>
    <t>167 008 00284</t>
  </si>
  <si>
    <t>BANDA UNIVERSAL PARA MOLAR SUPERIOR - TAM 30,5</t>
  </si>
  <si>
    <t>167 008 00285</t>
  </si>
  <si>
    <t>BANDA UNIVERSAL PARA MOLAR SUPERIOR - TAM 31</t>
  </si>
  <si>
    <t>167 008 00286</t>
  </si>
  <si>
    <t>BANDA UNIVERSAL PARA MOLAR SUPERIOR - TAM 31,5</t>
  </si>
  <si>
    <t>167 008 00287</t>
  </si>
  <si>
    <t>BANDA UNIVERSAL PARA MOLAR SUPERIOR - TAM 32</t>
  </si>
  <si>
    <t>167 008 00289</t>
  </si>
  <si>
    <t>BANDA UNIVERSAL PARA MOLAR SUPERIOR - TAM 32,5</t>
  </si>
  <si>
    <t>167 008 00296</t>
  </si>
  <si>
    <t>BANDA UNIVERSAL PARA MOLAR SUPERIOR - TAM 33</t>
  </si>
  <si>
    <t>167 008 00297</t>
  </si>
  <si>
    <t>BANDA UNIVERSAL PARA MOLAR SUPERIOR - TAM 33,5</t>
  </si>
  <si>
    <t>167 008 00298</t>
  </si>
  <si>
    <t>BANDA UNIVERSAL PARA MOLAR SUPERIOR - TAM 34</t>
  </si>
  <si>
    <t>167 008 00299</t>
  </si>
  <si>
    <t>BANDA UNIVERSAL PARA MOLAR SUPERIOR - TAM 34,5</t>
  </si>
  <si>
    <t>167 008 00300</t>
  </si>
  <si>
    <t>BANDA UNIVERSAL PARA MOLAR SUPERIOR - TAM 35</t>
  </si>
  <si>
    <t>167 008 00301</t>
  </si>
  <si>
    <t>BANDA UNIVERSAL PARA MOLAR SUPERIOR - TAM 35,5</t>
  </si>
  <si>
    <t>167 008 00302</t>
  </si>
  <si>
    <t>BANDA UNIVERSAL PARA MOLAR SUPERIOR - TAM 36</t>
  </si>
  <si>
    <t>167 008 00303</t>
  </si>
  <si>
    <t>BANDA UNIVERSAL PARA MOLAR SUPERIOR - TAM 36,5</t>
  </si>
  <si>
    <t>167 008 00304</t>
  </si>
  <si>
    <t>BANDA UNIVERSAL PARA MOLAR SUPERIOR - TAM 37</t>
  </si>
  <si>
    <t>167 008 00305</t>
  </si>
  <si>
    <t>BANDA UNIVERSAL PARA MOLAR SUPERIOR - TAM 37,5</t>
  </si>
  <si>
    <t>167 008 00306</t>
  </si>
  <si>
    <t>BANDA UNIVERSAL PARA MOLAR SUPERIOR - TAM 38</t>
  </si>
  <si>
    <t>167 008 00307</t>
  </si>
  <si>
    <t>BANDA UNIVERSAL PARA MOLAR SUPERIOR - TAM 38,5</t>
  </si>
  <si>
    <t>167 008 00308</t>
  </si>
  <si>
    <t>BANDA UNIVERSAL PARA MOLAR SUPERIOR - TAM 39</t>
  </si>
  <si>
    <t>167 008 00309</t>
  </si>
  <si>
    <t>BANDA UNIVERSAL PARA MOLAR SUPERIOR - TAM 39,5</t>
  </si>
  <si>
    <t>167 008 00310</t>
  </si>
  <si>
    <t>BANDA UNIVERSAL PARA MOLAR SUPERIOR - TAM 40</t>
  </si>
  <si>
    <t>167 008 00311</t>
  </si>
  <si>
    <t>BANDA UNIVERSAL PARA MOLAR SUPERIOR - TAM 40,5</t>
  </si>
  <si>
    <t>167 008 00312</t>
  </si>
  <si>
    <t>BANDA UNIVERSAL PARA MOLAR SUPERIOR - TAM 41</t>
  </si>
  <si>
    <t>167 008 00313</t>
  </si>
  <si>
    <t>BANDA UNIVERSAL PARA MOLAR SUPERIOR - TAM 41,5</t>
  </si>
  <si>
    <t>167 008 00314</t>
  </si>
  <si>
    <t>BANDA UNIVERSAL PARA MOLAR SUPERIOR - TAM 42</t>
  </si>
  <si>
    <t>167 008 00256</t>
  </si>
  <si>
    <t>BANDA UNIVERSAL PARA PRE-MOLAR SUPERIOR - TAM 14</t>
  </si>
  <si>
    <t>167 008 00257</t>
  </si>
  <si>
    <t>BANDA UNIVERSAL PARA PRE-MOLAR SUPERIOR - TAM 15</t>
  </si>
  <si>
    <t>167 008 00258</t>
  </si>
  <si>
    <t>BANDA UNIVERSAL PARA PRE-MOLAR SUPERIOR - TAM 16</t>
  </si>
  <si>
    <t>167 008 00259</t>
  </si>
  <si>
    <t>BANDA UNIVERSAL PARA PRE-MOLAR SUPERIOR - TAM 17</t>
  </si>
  <si>
    <t>167 008 00260</t>
  </si>
  <si>
    <t>BANDA UNIVERSAL PARA PRE-MOLAR SUPERIOR - TAM 18</t>
  </si>
  <si>
    <t>167 008 00261</t>
  </si>
  <si>
    <t>BANDA UNIVERSAL PARA PRE-MOLAR SUPERIOR - TAM 19</t>
  </si>
  <si>
    <t>167 008 00262</t>
  </si>
  <si>
    <t>BANDA UNIVERSAL PARA PRE-MOLAR SUPERIOR - TAM 20</t>
  </si>
  <si>
    <t>167 008 00263</t>
  </si>
  <si>
    <t>BANDA UNIVERSAL PARA PRE-MOLAR SUPERIOR - TAM 21</t>
  </si>
  <si>
    <t>167 008 00264</t>
  </si>
  <si>
    <t>BANDA UNIVERSAL PARA PRE-MOLAR SUPERIOR - TAM 22</t>
  </si>
  <si>
    <t>167 008 00265</t>
  </si>
  <si>
    <t>BANDA UNIVERSAL PARA PRE-MOLAR SUPERIOR - TAM 23</t>
  </si>
  <si>
    <t>167 008 00266</t>
  </si>
  <si>
    <t>BANDA UNIVERSAL PARA PRE-MOLAR SUPERIOR - TAM 24</t>
  </si>
  <si>
    <t>167 008 00267</t>
  </si>
  <si>
    <t>BANDA UNIVERSAL PARA PRE-MOLAR SUPERIOR - TAM 25</t>
  </si>
  <si>
    <t>167 008 00268</t>
  </si>
  <si>
    <t>BANDA UNIVERSAL PARA PRE-MOLAR SUPERIOR - TAM 26</t>
  </si>
  <si>
    <t>167 008 00269</t>
  </si>
  <si>
    <t>BANDA UNIVERSAL PARA PRE-MOLAR SUPERIOR - TAM 27</t>
  </si>
  <si>
    <t>167 008 00270</t>
  </si>
  <si>
    <t>BANDA UNIVERSAL PARA PRE-MOLAR SUPERIOR - TAM 28</t>
  </si>
  <si>
    <t>167 008 00271</t>
  </si>
  <si>
    <t>BANDA UNIVERSAL PARA PRE-MOLAR SUPERIOR - TAM 29</t>
  </si>
  <si>
    <t>167 008 00272</t>
  </si>
  <si>
    <t>BANDA UNIVERSAL PARA PRE-MOLAR SUPERIOR - TAM 30</t>
  </si>
  <si>
    <t>167 008 00273</t>
  </si>
  <si>
    <t>BANDA UNIVERSAL PARA PRE-MOLAR SUPERIOR - TAM 31</t>
  </si>
  <si>
    <t>167 008 00274</t>
  </si>
  <si>
    <t>BANDA UNIVERSAL PARA PRE-MOLAR SUPERIOR - TAM 32</t>
  </si>
  <si>
    <t>167 008 00589</t>
  </si>
  <si>
    <t>BANDEJA CLINICA INOX 22 X 9 X 15 OU  22 X 12 X 15</t>
  </si>
  <si>
    <t>167 008 00557</t>
  </si>
  <si>
    <t>BANDEJA CLINICA INOX 42 X 30 X 4 CM</t>
  </si>
  <si>
    <t>167 008 00654</t>
  </si>
  <si>
    <t>BARRA FLEXIVEL PARA PILATES DE BORRACHA E POLIPROPILENO</t>
  </si>
  <si>
    <t>167 001 00583</t>
  </si>
  <si>
    <t>BICARBONATO DE SODIO EXTRA FINO 500G</t>
  </si>
  <si>
    <t>167 008 00549</t>
  </si>
  <si>
    <t>BLOCO CONTROLE DE EXAMES 50 FOLHAS</t>
  </si>
  <si>
    <t>167 008 00547</t>
  </si>
  <si>
    <t>BLOCO DE ATESTADO AFASTAMENTO 50 FOLHAS</t>
  </si>
  <si>
    <t>167 008 00538</t>
  </si>
  <si>
    <t>BLOCO PRONTUARIO DA SAUDE CADASTRO 50 FOLHAS</t>
  </si>
  <si>
    <t>167 008 00539</t>
  </si>
  <si>
    <t>BLOCO PRONTUARIO EVOLUCAO CLINICA 50 FOLHAS</t>
  </si>
  <si>
    <t>167 008 00640</t>
  </si>
  <si>
    <t>BOBINA TAMANHO 49MM X 20M</t>
  </si>
  <si>
    <t>167 008 00638</t>
  </si>
  <si>
    <t>BOBINA TAMANHO 57MM X 15M</t>
  </si>
  <si>
    <t>167 008 00639</t>
  </si>
  <si>
    <t>BOBINA TAMANHO 57MM X 30M</t>
  </si>
  <si>
    <t>167 008 00553</t>
  </si>
  <si>
    <t>BOBINA TAMANHO 59 MM X 30M - PAPEL TERMOSENSIVEL PARA TONOMETRO DE SOPRO</t>
  </si>
  <si>
    <t>167 008 00552</t>
  </si>
  <si>
    <t>BOBINA TERMOSENSIVEL 49 MM X 20 M</t>
  </si>
  <si>
    <t>167 008 00643</t>
  </si>
  <si>
    <t>BOLINHA COM CRAVO FLEXIVEL PARA MASSAGEM</t>
  </si>
  <si>
    <t>167 007 00320</t>
  </si>
  <si>
    <t>BOLSA COM ATIVACAO DE GELO INSTANTANEO</t>
  </si>
  <si>
    <t>167 008 00603</t>
  </si>
  <si>
    <t>BOTA DE UNNA</t>
  </si>
  <si>
    <t>167 008 00572</t>
  </si>
  <si>
    <t>BRACADEIRA PARA OBESO</t>
  </si>
  <si>
    <t>167 008 00359</t>
  </si>
  <si>
    <t>BRAQUETE CERAMICO PRESCRICAO ROTH 022" -  Nº 31/32/41/42</t>
  </si>
  <si>
    <t>167 008 00363</t>
  </si>
  <si>
    <t>BRAQUETE CERAMICO PRESCRICAO ROTH 022"  COM GANCHO - Nº 35/45</t>
  </si>
  <si>
    <t>167 008 00352</t>
  </si>
  <si>
    <t>BRAQUETE CERAMICO PRESCRICAO ROTH 022" - Nº 11</t>
  </si>
  <si>
    <t>167 008 00354</t>
  </si>
  <si>
    <t>BRAQUETE CERAMICO PRESCRICAO ROTH 022" - Nº 12</t>
  </si>
  <si>
    <t>167 008 00356</t>
  </si>
  <si>
    <t>BRAQUETE CERAMICO PRESCRICAO ROTH 022" - Nº 13 COM GANCHO E ANGULO 9°</t>
  </si>
  <si>
    <t>167 008 00353</t>
  </si>
  <si>
    <t>BRAQUETE CERAMICO PRESCRICAO ROTH 022" - Nº 21</t>
  </si>
  <si>
    <t>167 008 00355</t>
  </si>
  <si>
    <t>BRAQUETE CERAMICO PRESCRICAO ROTH 022" - Nº 22</t>
  </si>
  <si>
    <t>167 008 00357</t>
  </si>
  <si>
    <t>BRAQUETE CERAMICO PRESCRICAO ROTH 022" - Nº 23 COM GANCHO E ANGULO 9°</t>
  </si>
  <si>
    <t>167 008 00358</t>
  </si>
  <si>
    <t>BRAQUETE CERAMICO PRESCRICAO ROTH 022" COM GANCHO - Nº 14/15/24/25</t>
  </si>
  <si>
    <t>167 008 00360</t>
  </si>
  <si>
    <t>BRAQUETE CERAMICO PRESCRICAO ROTH 022" COM GANCHO - Nº 33</t>
  </si>
  <si>
    <t>167 008 00362</t>
  </si>
  <si>
    <t>BRAQUETE CERAMICO PRESCRICAO ROTH 022" COM GANCHO - Nº 34/44</t>
  </si>
  <si>
    <t>167 008 00361</t>
  </si>
  <si>
    <t>BRAQUETE CERAMICO PRESCRICAO ROTH 022" COM GANCHO - Nº 43</t>
  </si>
  <si>
    <t>167 008 00333</t>
  </si>
  <si>
    <t>BRAQUETE DE ACO PRESCRICAO ROTH  22 - Nº 11</t>
  </si>
  <si>
    <t>167 008 00340</t>
  </si>
  <si>
    <t>BRAQUETE DE ACO PRESCRICAO ROTH - Nº 23 - GANCHO ANGULO 9°</t>
  </si>
  <si>
    <t>167 008 00347</t>
  </si>
  <si>
    <t>BRAQUETE DE ACO PRESCRICAO ROTH 022" -  Nº 44 COM GANCHO</t>
  </si>
  <si>
    <t>167 008 00336</t>
  </si>
  <si>
    <t>BRAQUETE DE ACO PRESCRICAO ROTH 022" - Nº 12</t>
  </si>
  <si>
    <t>167 008 00339</t>
  </si>
  <si>
    <t>BRAQUETE DE ACO PRESCRICAO ROTH 022" - Nº 13 - GANCHO ANGULO 13°</t>
  </si>
  <si>
    <t>167 008 00338</t>
  </si>
  <si>
    <t>BRAQUETE DE ACO PRESCRICAO ROTH 022" - Nº 13 - GANCHO ANGULO 9°</t>
  </si>
  <si>
    <t>167 008 00334</t>
  </si>
  <si>
    <t>BRAQUETE DE ACO PRESCRICAO ROTH 022" - Nº 21</t>
  </si>
  <si>
    <t>167 008 00337</t>
  </si>
  <si>
    <t>BRAQUETE DE ACO PRESCRICAO ROTH 022" - Nº 22</t>
  </si>
  <si>
    <t>167 008 00341</t>
  </si>
  <si>
    <t>BRAQUETE DE ACO PRESCRICAO ROTH 022" - Nº 23 - GANCHO ANGULO 13°</t>
  </si>
  <si>
    <t>167 008 00344</t>
  </si>
  <si>
    <t>BRAQUETE DE ACO PRESCRICAO ROTH 022" - Nº 31/32/41/42</t>
  </si>
  <si>
    <t>167 008 00346</t>
  </si>
  <si>
    <t>BRAQUETE DE ACO PRESCRICAO ROTH 022" - Nº 33 COM GANCHO</t>
  </si>
  <si>
    <t>167 008 00345</t>
  </si>
  <si>
    <t>BRAQUETE DE ACO PRESCRICAO ROTH 022" - Nº 43 COM GANCHO</t>
  </si>
  <si>
    <t>167 008 00342</t>
  </si>
  <si>
    <t>BRAQUETE DE ACO PRESCRICAO ROTH 022" COM GANCHO - Nº 14/15</t>
  </si>
  <si>
    <t>167 008 00343</t>
  </si>
  <si>
    <t>BRAQUETE DE ACO PRESCRICAO ROTH 022" COM GANCHO - Nº 24/25</t>
  </si>
  <si>
    <t>167 008 00348</t>
  </si>
  <si>
    <t>BRAQUETE DE ACO PRESCRICAO ROTH 022" COM GANCHO - Nº 34</t>
  </si>
  <si>
    <t>167 008 00350</t>
  </si>
  <si>
    <t>BRAQUETE DE ACO PRESCRICAO ROTH 022" COM GANCHO - Nº 35</t>
  </si>
  <si>
    <t>167 008 00335</t>
  </si>
  <si>
    <t>BRAQUETE DE ACO PRESCRICAO ROTH 022" COM GANCHO - Nº 45</t>
  </si>
  <si>
    <t>167 008 00630</t>
  </si>
  <si>
    <t>BRAQUETE METALICO AUTOLIGADO PRESCRICAO  ROTH SLI  .022" N º 24/25 COM GANCHO - EMBALAGEM COM  5 UNI</t>
  </si>
  <si>
    <t>167 008 00623</t>
  </si>
  <si>
    <t>BRAQUETE METALICO AUTOLIGADO PRESCRICAO ROTH SLI  .022" Nº 11 - EMBALAGEM COM  5 UNIDADES</t>
  </si>
  <si>
    <t>167 008 00624</t>
  </si>
  <si>
    <t>BRAQUETE METALICO AUTOLIGADO PRESCRICAO ROTH SLI  .022" Nº 12 - EMBALAGEM COM  5 UNIDADES</t>
  </si>
  <si>
    <t>167 008 00627</t>
  </si>
  <si>
    <t>BRAQUETE METALICO AUTOLIGADO PRESCRICAO ROTH SLI  .022" Nº 13 COM  GANCHO - EMBALAGEM COM  5 UNIDADE</t>
  </si>
  <si>
    <t>167 008 00629</t>
  </si>
  <si>
    <t>BRAQUETE METALICO AUTOLIGADO PRESCRICAO ROTH SLI  .022" Nº 14/15 COM GANCHO - EMBALAGEM COM  5 UNIDA</t>
  </si>
  <si>
    <t>167 008 00625</t>
  </si>
  <si>
    <t>BRAQUETE METALICO AUTOLIGADO PRESCRICAO ROTH SLI  .022" Nº 21 - EMBALAGEM COM  5 UNIDADES</t>
  </si>
  <si>
    <t>167 008 00626</t>
  </si>
  <si>
    <t>BRAQUETE METALICO AUTOLIGADO PRESCRICAO ROTH SLI  .022" Nº 22 - EMBALAGEM COM  5 UNIDADES</t>
  </si>
  <si>
    <t>167 008 00628</t>
  </si>
  <si>
    <t>BRAQUETE METALICO AUTOLIGADO PRESCRICAO ROTH SLI  .022" Nº 23 COM  GANCHO - EMBALAGEM COM  5 UNIDADE</t>
  </si>
  <si>
    <t>167 008 00631</t>
  </si>
  <si>
    <t>BRAQUETE METALICO AUTOLIGADO PRESCRICAO ROTH SLI  .022" Nº 31/32/41/42 COM  GANCHO - EMBALAGEM COM</t>
  </si>
  <si>
    <t>167 008 00633</t>
  </si>
  <si>
    <t>BRAQUETE METALICO AUTOLIGADO PRESCRICAO ROTH SLI  .022" Nº 33 COM  GANCHO - EMBALAGEM COM  5 UNIDADE</t>
  </si>
  <si>
    <t>167 008 00635</t>
  </si>
  <si>
    <t>BRAQUETE METALICO AUTOLIGADO PRESCRICAO ROTH SLI  .022" Nº 34 COM  GANCHO - EMBALAGEM COM  5 UNIDADE</t>
  </si>
  <si>
    <t>167 008 00637</t>
  </si>
  <si>
    <t>BRAQUETE METALICO AUTOLIGADO PRESCRICAO ROTH SLI  .022" Nº 35 COM  GANCHO - EMBALAGEM COM  5 UNIDADE</t>
  </si>
  <si>
    <t>167 008 00632</t>
  </si>
  <si>
    <t>BRAQUETE METALICO AUTOLIGADO PRESCRICAO ROTH SLI  .022" Nº 43 COM  GANCHO - EMBALAGEM COM  5 UNIDADE</t>
  </si>
  <si>
    <t>167 008 00634</t>
  </si>
  <si>
    <t>BRAQUETE METALICO AUTOLIGADO PRESCRICAO ROTH SLI  .022" Nº 44 COM  GANCHO - EMBALAGEM COM  5 UNIDADE</t>
  </si>
  <si>
    <t>167 008 00636</t>
  </si>
  <si>
    <t>BRAQUETE METALICO AUTOLIGADO PRESCRICAO ROTH SLI  .022" Nº 45 COM  GANCHO - EMBALAGEM COM  5 UNIDADE</t>
  </si>
  <si>
    <t>167 008 00591</t>
  </si>
  <si>
    <t>BRINCO EM ACO INOX FOLEADO A OURO COM APLICADOR</t>
  </si>
  <si>
    <t>167 008 00003</t>
  </si>
  <si>
    <t>BROCA ACO CA ACABAMENTO DE AMALGAMA 12 LAMINAS</t>
  </si>
  <si>
    <t>167 008 00008</t>
  </si>
  <si>
    <t>BROCA CARBIDE  NR 03 CIRURGICA ESFERICA</t>
  </si>
  <si>
    <t>167 008 00019</t>
  </si>
  <si>
    <t>BROCA CARBIDE AR  NR 7205 F CONICA EXTREMIDADE PLANA 12 LAMINAS</t>
  </si>
  <si>
    <t>167 008 00185</t>
  </si>
  <si>
    <t>BROCA CARBIDE AR 12 LAMINAS NR 7108 F</t>
  </si>
  <si>
    <t>167 008 00182</t>
  </si>
  <si>
    <t>BROCA CARBIDE AR 12 LAMINAS NR 7404</t>
  </si>
  <si>
    <t>167 008 00125</t>
  </si>
  <si>
    <t>BROCA CARBIDE AR 256</t>
  </si>
  <si>
    <t>167 008 00186</t>
  </si>
  <si>
    <t>BROCA CARBIDE AR 30 LAMINAS NR 9103 FF</t>
  </si>
  <si>
    <t>167 008 00670</t>
  </si>
  <si>
    <t>BROCA CARBIDE AR 30 LAMINAS NR 9714</t>
  </si>
  <si>
    <t>167 008 00187</t>
  </si>
  <si>
    <t>BROCA CARBIDE AR 30 LAMINAS NR 9714 FF</t>
  </si>
  <si>
    <t>167 008 00188</t>
  </si>
  <si>
    <t>BROCA CARBIDE AR 30 LAMINAS NR 9904</t>
  </si>
  <si>
    <t>167 008 00671</t>
  </si>
  <si>
    <t>BROCA CARBIDE AR 30 LAMINAS NR 9904FF</t>
  </si>
  <si>
    <t>167 008 00126</t>
  </si>
  <si>
    <t>BROCA CARBIDE AR 56</t>
  </si>
  <si>
    <t>167 008 00005</t>
  </si>
  <si>
    <t>BROCA CARBIDE AR NR 01 ESFERICA</t>
  </si>
  <si>
    <t>167 008 00006</t>
  </si>
  <si>
    <t>BROCA CARBIDE AR NR 02 CIRURGICA ESFERICA</t>
  </si>
  <si>
    <t>167 008 00007</t>
  </si>
  <si>
    <t>BROCA CARBIDE AR NR 02 HC ESFERICA HASTE CURTA</t>
  </si>
  <si>
    <t>167 008 00009</t>
  </si>
  <si>
    <t>BROCA CARBIDE AR NR 04 ESFERICA</t>
  </si>
  <si>
    <t>167 008 00010</t>
  </si>
  <si>
    <t>BROCA CARBIDE AR NR 05 ESFERICA</t>
  </si>
  <si>
    <t>167 008 00011</t>
  </si>
  <si>
    <t>BROCA CARBIDE AR NR 06 ESFERICA</t>
  </si>
  <si>
    <t>167 008 00012</t>
  </si>
  <si>
    <t>BROCA CARBIDE AR NR 08 ESFERICA</t>
  </si>
  <si>
    <t>167 008 00013</t>
  </si>
  <si>
    <t>BROCA CARBIDE AR NR 1156 CILINDRICA EXTREMIDADE ARREDONDADA</t>
  </si>
  <si>
    <t>167 008 00004</t>
  </si>
  <si>
    <t>BROCA CARBIDE AR NR 1158 CILINDRICA EXTREMIDADE ARREDONDADA</t>
  </si>
  <si>
    <t>167 008 00014</t>
  </si>
  <si>
    <t>BROCA CARBIDE AR NR 1557 CILINDRICA EXTREMIDADE ARREDONDAD</t>
  </si>
  <si>
    <t>167 008 00015</t>
  </si>
  <si>
    <t>BROCA CARBIDE AR NR 1558 CILINDRICA EXTREMIDADE ARREDONDADA</t>
  </si>
  <si>
    <t>167 008 00189</t>
  </si>
  <si>
    <t>BROCA CARBIDE AR NR 170</t>
  </si>
  <si>
    <t>167 008 00016</t>
  </si>
  <si>
    <t>BROCA CARBIDE AR NR 2056 CILINDRICA EXTREMIDADE ARREDONDADA</t>
  </si>
  <si>
    <t>167 008 00127</t>
  </si>
  <si>
    <t>BROCA CARBIDE AR NR 2058 - CILINDRICA EXTREMIDADE PLANA</t>
  </si>
  <si>
    <t>167 008 00190</t>
  </si>
  <si>
    <t>BROCA CARBIDE AR NR 245</t>
  </si>
  <si>
    <t>167 008 00017</t>
  </si>
  <si>
    <t>BROCA CARBIDE AR NR 58 HC CILINDRICA EXTREMIDADE PLANA HASTE CURTA</t>
  </si>
  <si>
    <t>167 008 00018</t>
  </si>
  <si>
    <t>BROCA CARBIDE AR NR 7108 F OGIVAL FORMATO BALA</t>
  </si>
  <si>
    <t>167 008 00020</t>
  </si>
  <si>
    <t>BROCA CARBIDE AR NR 7404 F OVAL 12 LAMINAS</t>
  </si>
  <si>
    <t>167 008 00023</t>
  </si>
  <si>
    <t>BROCA CARBIDE CA NR 04 ESFERICA</t>
  </si>
  <si>
    <t>167 008 00022</t>
  </si>
  <si>
    <t>BROCA CARBIDE CA NR 04 HL  ESFERICA COM HASTE LONGA</t>
  </si>
  <si>
    <t>167 008 00024</t>
  </si>
  <si>
    <t>BROCA CARBIDE CA NR 06 ESFERICA</t>
  </si>
  <si>
    <t>167 008 00025</t>
  </si>
  <si>
    <t>BROCA CARBIDE CA NR 08 ESFERICA</t>
  </si>
  <si>
    <t>167 008 00069</t>
  </si>
  <si>
    <t>BROCA CARBIDE ZECRYA 0151</t>
  </si>
  <si>
    <t>167 008 00027</t>
  </si>
  <si>
    <t>BROCA CIRURGICA NR 702 TRONCO CONICA</t>
  </si>
  <si>
    <t>167 008 00109</t>
  </si>
  <si>
    <t>BROCA DE BORRACHA ABRASIVA PARA ACABAMENTO E POLIMENTO</t>
  </si>
  <si>
    <t>167 008 00026</t>
  </si>
  <si>
    <t>BROCA DE TUNGSTENIO  PM NR 77G060 9353</t>
  </si>
  <si>
    <t>167 008 00037</t>
  </si>
  <si>
    <t>BROCA DIAMANTADA  AR NR 1092 CILINDRICA COM EXTREMIDADE PLANA</t>
  </si>
  <si>
    <t>167 008 00047</t>
  </si>
  <si>
    <t>BROCA DIAMANTADA  AR NR 4138  CILINDRICA EXTREMIDADE CONICA</t>
  </si>
  <si>
    <t>167 008 00038</t>
  </si>
  <si>
    <t>BROCA DIAMANTADA AR  NR 1093 CILINDRICA EXTREMIDADE PLANA</t>
  </si>
  <si>
    <t>167 008 00039</t>
  </si>
  <si>
    <t>BROCA DIAMANTADA AR  NR 1151 CILINDRICA COM EXTREMIDADE  ARREDONDADA</t>
  </si>
  <si>
    <t>167 008 00139</t>
  </si>
  <si>
    <t>BROCA DIAMANTADA AR  NR 2130</t>
  </si>
  <si>
    <t>167 008 00041</t>
  </si>
  <si>
    <t>BROCA DIAMANTADA AR  NR 2135 CONICA EXTREMIDADE  ARREDONDADA</t>
  </si>
  <si>
    <t>167 008 00115</t>
  </si>
  <si>
    <t>BROCA DIAMANTADA AR  NR 2136 - CILINDRICA</t>
  </si>
  <si>
    <t>167 008 00045</t>
  </si>
  <si>
    <t>BROCA DIAMANTADA AR  NR 3215 CILINDRICA EXTREMIDADE EM CHAMA</t>
  </si>
  <si>
    <t>167 008 00046</t>
  </si>
  <si>
    <t>BROCA DIAMANTADA AR  NR 3216 CILINDRICA  EXTREMIDADE EM CHAMA</t>
  </si>
  <si>
    <t>167 008 00528</t>
  </si>
  <si>
    <t>BROCA DIAMANTADA AR Nº 1111 EF</t>
  </si>
  <si>
    <t>167 008 00140</t>
  </si>
  <si>
    <t>BROCA DIAMANTADA AR NR  2133</t>
  </si>
  <si>
    <t>167 008 00141</t>
  </si>
  <si>
    <t>BROCA DIAMANTADA AR NR  2134</t>
  </si>
  <si>
    <t>167 008 00043</t>
  </si>
  <si>
    <t>BROCA DIAMANTADA AR NR  3071   PONTA DE LAPIS EXTREMIDADE PLANA</t>
  </si>
  <si>
    <t>167 008 00028</t>
  </si>
  <si>
    <t>BROCA DIAMANTADA AR NR 1016 HL ESFERICA HASTE LONGA</t>
  </si>
  <si>
    <t>167 008 00029</t>
  </si>
  <si>
    <t>BROCA DIAMANTADA AR NR 1032 CONICA INVERTIDA</t>
  </si>
  <si>
    <t>167 008 00030</t>
  </si>
  <si>
    <t>BROCA DIAMANTADA AR NR 1033 CONICA INVERTIDA</t>
  </si>
  <si>
    <t>167 008 00031</t>
  </si>
  <si>
    <t>BROCA DIAMANTADA AR NR 1034 CONICA INVERTIDA</t>
  </si>
  <si>
    <t>167 008 00110</t>
  </si>
  <si>
    <t>BROCA DIAMANTADA AR NR 1036 CONICA INVERTIDA</t>
  </si>
  <si>
    <t>167 008 00032</t>
  </si>
  <si>
    <t>BROCA DIAMANTADA AR NR 1061 CONICA EXTREMIDADE PLANA</t>
  </si>
  <si>
    <t>167 008 00034</t>
  </si>
  <si>
    <t>BROCA DIAMANTADA AR NR 1062 CONICA EXTREMIDADE PLANA</t>
  </si>
  <si>
    <t>167 008 00033</t>
  </si>
  <si>
    <t>BROCA DIAMANTADA AR NR 1063 CONICA EXTREMIDADE PLANA</t>
  </si>
  <si>
    <t>167 008 00035</t>
  </si>
  <si>
    <t>BROCA DIAMANTADA AR NR 1065 CONICA EXTREMIDADE PLANA</t>
  </si>
  <si>
    <t>167 008 00036</t>
  </si>
  <si>
    <t>BROCA DIAMANTADA AR NR 1091 CILINDRICA COM EXTREMIDADE PLANA</t>
  </si>
  <si>
    <t>167 008 00142</t>
  </si>
  <si>
    <t>BROCA DIAMANTADA AR NR 1111</t>
  </si>
  <si>
    <t>167 008 00112</t>
  </si>
  <si>
    <t>BROCA DIAMANTADA AR NR 1112 - CILINDRICA</t>
  </si>
  <si>
    <t>167 008 00113</t>
  </si>
  <si>
    <t>BROCA DIAMANTADA AR NR 1112 F - GRANULACAO FINA</t>
  </si>
  <si>
    <t>167 008 00111</t>
  </si>
  <si>
    <t>BROCA DIAMANTADA AR NR 1112 F F - GRANULACAO ULTRA FINA</t>
  </si>
  <si>
    <t>167 008 00040</t>
  </si>
  <si>
    <t>BROCA DIAMANTADA AR NR 1153 TRONCO CONICA  INVERTIDA</t>
  </si>
  <si>
    <t>167 008 00114</t>
  </si>
  <si>
    <t>BROCA DIAMANTADA AR NR 2082 PONTA DE LAPIS EXTREMIDADE</t>
  </si>
  <si>
    <t>167 008 00148</t>
  </si>
  <si>
    <t>BROCA DIAMANTADA AR NR 2096</t>
  </si>
  <si>
    <t>167 008 00151</t>
  </si>
  <si>
    <t>BROCA DIAMANTADA AR NR 2128</t>
  </si>
  <si>
    <t>167 008 00529</t>
  </si>
  <si>
    <t>BROCA DIAMANTADA AR NR 2131</t>
  </si>
  <si>
    <t>167 008 00042</t>
  </si>
  <si>
    <t>BROCA DIAMANTADA AR NR 2191 PONTA DE LAPIS EXTREMIDADE  ATIVA</t>
  </si>
  <si>
    <t>167 008 00116</t>
  </si>
  <si>
    <t>BROCA DIAMANTADA AR NR 3118 CHAMA</t>
  </si>
  <si>
    <t>167 008 00117</t>
  </si>
  <si>
    <t>BROCA DIAMANTADA AR NR 3118 F - GRANULACAO FINA</t>
  </si>
  <si>
    <t>167 008 00118</t>
  </si>
  <si>
    <t>BROCA DIAMANTADA AR NR 3122 - CONICA</t>
  </si>
  <si>
    <t>167 008 00143</t>
  </si>
  <si>
    <t>BROCA DIAMANTADA AR NR 3131</t>
  </si>
  <si>
    <t>167 008 00146</t>
  </si>
  <si>
    <t>BROCA DIAMANTADA AR NR 3131 - F</t>
  </si>
  <si>
    <t>167 008 00119</t>
  </si>
  <si>
    <t>BROCA DIAMANTADA AR NR 3168 F - GRANULACAO FINA</t>
  </si>
  <si>
    <t>167 008 00120</t>
  </si>
  <si>
    <t>BROCA DIAMANTADA AR NR 3168 FF - GRANULACAO ULTRA FINA</t>
  </si>
  <si>
    <t>167 008 00044</t>
  </si>
  <si>
    <t>BROCA DIAMANTADA AR NR 3168 OVINHO</t>
  </si>
  <si>
    <t>167 008 00121</t>
  </si>
  <si>
    <t>BROCA DIAMANTADA AR NR 3195 - PONTA DE LAPIS</t>
  </si>
  <si>
    <t>167 008 00147</t>
  </si>
  <si>
    <t>BROCA DIAMANTADA AR NR 3200</t>
  </si>
  <si>
    <t>167 008 00122</t>
  </si>
  <si>
    <t>BROCA DIAMANTADA AR NR 3228 - CILINDRICA</t>
  </si>
  <si>
    <t>167 008 00150</t>
  </si>
  <si>
    <t>BROCA DIAMANTADA AR NR 4114</t>
  </si>
  <si>
    <t>167 008 00149</t>
  </si>
  <si>
    <t>BROCA DIAMANTADA AR NR 4137</t>
  </si>
  <si>
    <t>167 008 00193</t>
  </si>
  <si>
    <t>BROCA DIAMANTADA CA NR 02</t>
  </si>
  <si>
    <t>167 008 00194</t>
  </si>
  <si>
    <t>BROCA DIAMANTADA CA NR 04</t>
  </si>
  <si>
    <t>167 008 00195</t>
  </si>
  <si>
    <t>BROCA DIAMANTADA CA NR 06</t>
  </si>
  <si>
    <t>167 008 00156</t>
  </si>
  <si>
    <t>BROCA DIAMANTADA PM NR 721- F</t>
  </si>
  <si>
    <t>167 008 00604</t>
  </si>
  <si>
    <t>BROCA ENDO Z - 21 MM</t>
  </si>
  <si>
    <t>167 008 00048</t>
  </si>
  <si>
    <t>BROCA ENDO Z 25MM</t>
  </si>
  <si>
    <t>167 008 00049</t>
  </si>
  <si>
    <t>BROCA GATES 28 MM NR 01</t>
  </si>
  <si>
    <t>167 008 00050</t>
  </si>
  <si>
    <t>BROCA GATES 28 MM NR 02</t>
  </si>
  <si>
    <t>167 008 00051</t>
  </si>
  <si>
    <t>BROCA GATES 28 MM NR 03</t>
  </si>
  <si>
    <t>167 008 00052</t>
  </si>
  <si>
    <t>BROCA GATES 28 MM NR 04</t>
  </si>
  <si>
    <t>167 008 00053</t>
  </si>
  <si>
    <t>BROCA GATES 28 MM NR 05</t>
  </si>
  <si>
    <t>167 008 00107</t>
  </si>
  <si>
    <t>BROCA GATES 28 MM NR 06</t>
  </si>
  <si>
    <t>167 008 00054</t>
  </si>
  <si>
    <t>BROCA GATES 32 MM NR 01</t>
  </si>
  <si>
    <t>167 008 00055</t>
  </si>
  <si>
    <t>BROCA GATES 32 MM NR 02</t>
  </si>
  <si>
    <t>167 008 00101</t>
  </si>
  <si>
    <t>BROCA GATES 32 MM NR 03</t>
  </si>
  <si>
    <t>167 008 00057</t>
  </si>
  <si>
    <t>BROCA GATES 32 MM NR 04</t>
  </si>
  <si>
    <t>167 008 00058</t>
  </si>
  <si>
    <t>BROCA GATES 32 MM NR 05</t>
  </si>
  <si>
    <t>167 008 00059</t>
  </si>
  <si>
    <t>BROCA GATES 32 MM NR 06</t>
  </si>
  <si>
    <t>167 008 00060</t>
  </si>
  <si>
    <t>BROCA LARGOPEESO  28 MM NR 01</t>
  </si>
  <si>
    <t>167 008 00061</t>
  </si>
  <si>
    <t>BROCA LARGOPEESO  28 MM NR 02</t>
  </si>
  <si>
    <t>167 008 00062</t>
  </si>
  <si>
    <t>BROCA LARGOPEESO  28 MM NR 03</t>
  </si>
  <si>
    <t>167 008 00063</t>
  </si>
  <si>
    <t>BROCA LARGOPEESO  28 MM NR 04</t>
  </si>
  <si>
    <t>167 008 00064</t>
  </si>
  <si>
    <t>BROCA LARGOPEESO  32 MM NR 01</t>
  </si>
  <si>
    <t>167 008 00065</t>
  </si>
  <si>
    <t>BROCA LARGOPEESO  32 MM NR 02</t>
  </si>
  <si>
    <t>167 008 00066</t>
  </si>
  <si>
    <t>BROCA LARGOPEESO  32 MM NR 03</t>
  </si>
  <si>
    <t>167 008 00067</t>
  </si>
  <si>
    <t>BROCA LARGOPEESO  32 MM NR 04</t>
  </si>
  <si>
    <t>167 008 00123</t>
  </si>
  <si>
    <t>BROCA LENTULO 25MM SORTIDA 25 A 40</t>
  </si>
  <si>
    <t>167 008 00068</t>
  </si>
  <si>
    <t>BROCA PONTA ARKANSA CA CHAMA</t>
  </si>
  <si>
    <t>167 008 00196</t>
  </si>
  <si>
    <t>BROCA PONTA ARKANSA CA ESFERICA</t>
  </si>
  <si>
    <t>167 008 00381</t>
  </si>
  <si>
    <t>BRUNIDOR PARA AMALGAMA PONTA DUPLA NR 3 UNIDADE</t>
  </si>
  <si>
    <t>167 008 00382</t>
  </si>
  <si>
    <t>BRUNIDOR PARA AMALGAMA PONTA SIMPLES NR 29 OVO DE PATA UNIDADE</t>
  </si>
  <si>
    <t>167 008 00383</t>
  </si>
  <si>
    <t>BRUNIDOR PARA AMALGAMA PONTA SIMPLES NR 33 UNIDADE</t>
  </si>
  <si>
    <t>167 008 00590</t>
  </si>
  <si>
    <t>CABO PARA BISTURI NR 3</t>
  </si>
  <si>
    <t>167 008 00563</t>
  </si>
  <si>
    <t>CABO PARA BISTURI NR 4</t>
  </si>
  <si>
    <t>167 008 00384</t>
  </si>
  <si>
    <t>CABO PARA ESPELHO UNIDADE</t>
  </si>
  <si>
    <t>167 001 01060</t>
  </si>
  <si>
    <t>CAIXA PARA APARELHO ORTODONTICO</t>
  </si>
  <si>
    <t>167 008 00597</t>
  </si>
  <si>
    <t>CAIXA TERMICA 15L COM TERMOMETRO DIGITAL  ACOPLADO</t>
  </si>
  <si>
    <t>167 008 00385</t>
  </si>
  <si>
    <t>CALCADOR PAIVA PARA ENDODONTIA NR 1</t>
  </si>
  <si>
    <t>167 008 00386</t>
  </si>
  <si>
    <t>CALCADOR PAIVA PARA ENDODONTIA NR 2</t>
  </si>
  <si>
    <t>167 008 00387</t>
  </si>
  <si>
    <t>CALCADOR PAIVA PARA ENDODONTIA NR 3</t>
  </si>
  <si>
    <t>167 008 00389</t>
  </si>
  <si>
    <t>CALCADOR PAIVA PARA ENDODONTIA NR 4</t>
  </si>
  <si>
    <t>167 008 00666</t>
  </si>
  <si>
    <t>CANETA DE ALTA ROTACAO</t>
  </si>
  <si>
    <t>167 008 00667</t>
  </si>
  <si>
    <t>CANETA MICROMOTOR BAIXA ROTACAO</t>
  </si>
  <si>
    <t>167 008 00565</t>
  </si>
  <si>
    <t>CANETA PARA BISTURI ELETRICO AUTOCLAVE</t>
  </si>
  <si>
    <t>167 001 00157</t>
  </si>
  <si>
    <t>CANUDO PLASTICO GROSSO MODELO PARA MILK SHAKE PACOTE COM 100 UNIDADES</t>
  </si>
  <si>
    <t>167 001 00159</t>
  </si>
  <si>
    <t>CARBONO TIPO FILME P/  ARTICULACAO DUPLA FACE AZUL VERMELHO CAIXA 280 TIRAS (ACCUFILM II)</t>
  </si>
  <si>
    <t>167 008 00540</t>
  </si>
  <si>
    <t>CARTAO DE VACINA INFANTIL</t>
  </si>
  <si>
    <t>167 007 00314</t>
  </si>
  <si>
    <t>CARVAO ATIVADO COM PRATA</t>
  </si>
  <si>
    <t>167 007 00268</t>
  </si>
  <si>
    <t>CATETER JELCO INTRAVENOSO PERIFERICO 16 G</t>
  </si>
  <si>
    <t>167 007 00284</t>
  </si>
  <si>
    <t>CATETER JELCO INTRAVENOSO PERIFERICO 20 G</t>
  </si>
  <si>
    <t>167 007 00285</t>
  </si>
  <si>
    <t>CATETER JELCO INTRAVENOSO PERIFERICO 22 G</t>
  </si>
  <si>
    <t>167 001 00740</t>
  </si>
  <si>
    <t>CERAS ODONTOLOGICAS PARA ESCULTURA PROGRESSIVA</t>
  </si>
  <si>
    <t>167 008 00525</t>
  </si>
  <si>
    <t>CHAVE SEXTAVADA</t>
  </si>
  <si>
    <t>167 001 00492</t>
  </si>
  <si>
    <t>CIMENTO A BASE DE OXIFOSFATO DE ZINCO LIQUIDO 10 ML</t>
  </si>
  <si>
    <t>CIMENTO CIRURGICO PERIODONTAL SEM EUGENOL PERICEM PERIOBOND OU COEPAK KIT BASE 90 G E ACELERADOR</t>
  </si>
  <si>
    <t>167 001 00677</t>
  </si>
  <si>
    <t>CIMENTO DE IONOMERO DE VIDRO FOTOATIVO ENCAPSULADO  COR A3</t>
  </si>
  <si>
    <t>167 001 00491</t>
  </si>
  <si>
    <t>CIMENTO DE OXIFOSFATO DE ZINCO (OXIDO DE ZINCO) - 28GR.</t>
  </si>
  <si>
    <t>167 001 01081</t>
  </si>
  <si>
    <t>CIMENTO ENDODONTICO A BASE  DE RESINA</t>
  </si>
  <si>
    <t>167 001 00520</t>
  </si>
  <si>
    <t>CIMENTO ENDODONTICO REPARADOR A BASE DE MTA</t>
  </si>
  <si>
    <t>167 001 00165</t>
  </si>
  <si>
    <t>CIMENTO HIDROXIDO DE CALCIO RADIOPACO HYDRO C</t>
  </si>
  <si>
    <t>167 001 00489</t>
  </si>
  <si>
    <t>CIMENTO IONOMERO DE VIDRO TIPO R KIT PÓ 10G - LIQUIDO 8ML - COR A2</t>
  </si>
  <si>
    <t>167 001 00493</t>
  </si>
  <si>
    <t>CIMENTO RESINOSO AUTOPOLIMERIZAVEL COR A2 CLICKER - UNIDADE</t>
  </si>
  <si>
    <t>167 006 00004</t>
  </si>
  <si>
    <t>CIMENTO RESTAURADOR TEMPORARIO DE LONGA ESPERA COM EUGENOL IRM PO 38G</t>
  </si>
  <si>
    <t>167 001 00495</t>
  </si>
  <si>
    <t>CIMENTO RESTAURADOR TEMPORARIO SEM EUGENOL 20 G</t>
  </si>
  <si>
    <t>167 008 00184</t>
  </si>
  <si>
    <t>CINTA PROFILATICA DE AÇO 100MM</t>
  </si>
  <si>
    <t>167 001 00743</t>
  </si>
  <si>
    <t>CLAREADOR PARA DENTES VITAIS PEROXIDO DE HIDROGENIO 16% - KIT COM 5 SERINGAS, 02 PLACAS E 01 ESTOJO</t>
  </si>
  <si>
    <t>167 001 00521</t>
  </si>
  <si>
    <t>CLOREXIDINA 0,12% EM SOLUÇÃO 1.100ML  (ENXAGUATORIO BUCAL)</t>
  </si>
  <si>
    <t>167 001 01059</t>
  </si>
  <si>
    <t>CLOREXIDINA 0,5%  SOLUCAO ALCOOLICA - 100 ML</t>
  </si>
  <si>
    <t>167 007 00211</t>
  </si>
  <si>
    <t>CLOREXIDINA 2% - (ENDODONTIA) - FRASCO DE 100 ML NÃO ALCOOLICA</t>
  </si>
  <si>
    <t>167 001 00547</t>
  </si>
  <si>
    <t>CLOREXIDINA ALCOLICA 2% -  1L</t>
  </si>
  <si>
    <t>167 007 00279</t>
  </si>
  <si>
    <t>CLOREXIDINA AQUOSA 1%</t>
  </si>
  <si>
    <t>167 001 01042</t>
  </si>
  <si>
    <t>CLORIDRATO DE LIDOCAINA 4% - TUBO DE 30 G</t>
  </si>
  <si>
    <t>167 008 00648</t>
  </si>
  <si>
    <t>COLAR DE TRAÇAO CERVICAL PNEUMATICA PORTATIL</t>
  </si>
  <si>
    <t>167 008 00106</t>
  </si>
  <si>
    <t>COLETOR PERFUROCORTANTE DESCARPACK</t>
  </si>
  <si>
    <t>167 008 00556</t>
  </si>
  <si>
    <t>COLETOR PERFUROCORTANTE DESCARPACK - 7 LITROS</t>
  </si>
  <si>
    <t>167 008 00390</t>
  </si>
  <si>
    <t>COLHER CURETA ESCAVADOR ESCARIADOR DE DENTINA NR 17</t>
  </si>
  <si>
    <t>167 008 00391</t>
  </si>
  <si>
    <t>COLHER CURETA ESCAVADOR ESCARIADOR DE DENTINA NR 19</t>
  </si>
  <si>
    <t>167 008 00392</t>
  </si>
  <si>
    <t>COLHER CURETA ESCAVADOR ESCARIADOR DE DENTINA NR 20</t>
  </si>
  <si>
    <t>167 008 00388</t>
  </si>
  <si>
    <t>COLHER CURETA ESCAVADOR ESCARIADOR DE DENTINA NR 5</t>
  </si>
  <si>
    <t>167 001 00803</t>
  </si>
  <si>
    <t>COLIRIO OXINEST C1 - FRASC0 10 ML  (OXIBUPROCAÍNA)</t>
  </si>
  <si>
    <t>167 008 00521</t>
  </si>
  <si>
    <t>COLOCADOR DE ELASTICO</t>
  </si>
  <si>
    <t>167 008 00157</t>
  </si>
  <si>
    <t>COMPASSO ODONTOLOGICO TIPO WILLIS</t>
  </si>
  <si>
    <t>167 007 00308</t>
  </si>
  <si>
    <t>COMPRESSA GAZE - ESTERIL 25 X 28 MM</t>
  </si>
  <si>
    <t>167 007 00071</t>
  </si>
  <si>
    <t>COMPRESSA GAZE - ESTERIL 7,5 X 7,5 CM</t>
  </si>
  <si>
    <t>167 007 00055</t>
  </si>
  <si>
    <t>COMPRESSA GAZE - NAO ESTERIL 45 X 50 CM</t>
  </si>
  <si>
    <t>167 001 01057</t>
  </si>
  <si>
    <t>COMPRESSA GAZE COM ALGODAO INTERCALADO 10 X 15 CM</t>
  </si>
  <si>
    <t>167 008 00398</t>
  </si>
  <si>
    <t>CONDENSADOR CALCADOR PARA AMALGAMA CLEV DENT NR 21</t>
  </si>
  <si>
    <t>167 008 00399</t>
  </si>
  <si>
    <t>CONDENSADOR CALCADOR PARA AMALGAMA HOLLEMBACK NR 1</t>
  </si>
  <si>
    <t>167 008 00400</t>
  </si>
  <si>
    <t>CONDENSADOR CALCADOR PARA AMALGAMA HOLLEMBACK NR 6</t>
  </si>
  <si>
    <t>167 008 00401</t>
  </si>
  <si>
    <t>CONDENSADOR CALCADOR PARA AMALGAMA WARD NR 1</t>
  </si>
  <si>
    <t>167 008 00402</t>
  </si>
  <si>
    <t>CONDENSADOR CALCADOR PARA AMALGAMA WARD NR 2</t>
  </si>
  <si>
    <t>167 008 00403</t>
  </si>
  <si>
    <t>CONDENSADOR CALCADOR PARA AMALGAMA WARD NR 3</t>
  </si>
  <si>
    <t>167 008 00393</t>
  </si>
  <si>
    <t>CONDENSADOR GUTTA PERCHA MCSPADDEN 25MM NR 45</t>
  </si>
  <si>
    <t>167 008 00394</t>
  </si>
  <si>
    <t>CONDENSADOR SCHILDER PARA OBTURACAO DE CANAL DUPLO 1 E 1 E MEIO ODUOS</t>
  </si>
  <si>
    <t>167 008 00395</t>
  </si>
  <si>
    <t>CONDENSADOR SCHILDER PARA OBTURACAO DE CANAL DUPLO 2 E 2 E MEIO ODUOS</t>
  </si>
  <si>
    <t>167 008 00396</t>
  </si>
  <si>
    <t>CONDENSADOR SCHILDER PARA OBTURACAO DE CANAL DUPLO 3 E 3 E MEIO ODUOS</t>
  </si>
  <si>
    <t>167 008 00397</t>
  </si>
  <si>
    <t>CONDENSADOR SCHILDER PARA OBTURACAO DE CANAL DUPLO 4 E 4 E MEIO ODUOS</t>
  </si>
  <si>
    <t>167 007 00307</t>
  </si>
  <si>
    <t>CONJUNTO DE MONOFILAMENTOS EM NYLON</t>
  </si>
  <si>
    <t>167 008 00433</t>
  </si>
  <si>
    <t>CUBA DE BORRACHA MANIPULACAO DE GESSO ALGINATO</t>
  </si>
  <si>
    <t>167 007 00084</t>
  </si>
  <si>
    <t>CUNHA CERVICAL DE MADEIRA CAIXA COM 100 UNIDADES</t>
  </si>
  <si>
    <t>167 007 00089</t>
  </si>
  <si>
    <t>CURATIVO ADESIVO TRANSPARENTE BAND AIDE</t>
  </si>
  <si>
    <t>167 007 00312</t>
  </si>
  <si>
    <t>CURATIVO ALGINATO DE CALCIO</t>
  </si>
  <si>
    <t>167 007 00092</t>
  </si>
  <si>
    <t>CURATIVO ALVEOLAR ALVEOLEX FRASCO COM 10 G</t>
  </si>
  <si>
    <t>167 007 00326</t>
  </si>
  <si>
    <t>CURATIVO CARVÃO ATIVADO COM PRATA - 10,5CMX10,5CM - UNIDADE</t>
  </si>
  <si>
    <t>167 007 00327</t>
  </si>
  <si>
    <t>CURATIVO COMPRESSA ABSORVENTE NAO ADERENTE  10CMX10CM - UNIDADE</t>
  </si>
  <si>
    <t>167 007 00319</t>
  </si>
  <si>
    <t>CURATIVO ESPUMA DE POLIURETANO COM IBUPROFENO</t>
  </si>
  <si>
    <t>167 007 00328</t>
  </si>
  <si>
    <t>CURATIVO ESPUMA DE POLIURETANO COM PRATA SEM BORDA, DE  15CMX15CM - UNIDADE</t>
  </si>
  <si>
    <t>167 007 00315</t>
  </si>
  <si>
    <t>CURATIVO ESPUMA DE POLIURETANO SEM BORBA</t>
  </si>
  <si>
    <t>167 007 00311</t>
  </si>
  <si>
    <t>CURATIVO HIDROCOLOIDE - 20 X 20 CM</t>
  </si>
  <si>
    <t>167 007 00318</t>
  </si>
  <si>
    <t>CURATIVO HIDROFIBRA COM PRATA - 10 X 10CM</t>
  </si>
  <si>
    <t>167 007 00313</t>
  </si>
  <si>
    <t>CURATIVO MALHA IMPREGANDA COM PETROLATO - 7,6 X 20,3 CM</t>
  </si>
  <si>
    <t>167 007 00337</t>
  </si>
  <si>
    <t>CURATIVO POS COLETA - INFANTIL</t>
  </si>
  <si>
    <t>167 008 00404</t>
  </si>
  <si>
    <t>CURETA ALVEOLAR DE LUCAS NR 85</t>
  </si>
  <si>
    <t>167 008 00405</t>
  </si>
  <si>
    <t>CURETA ALVEOLAR DE LUCAS NR 86</t>
  </si>
  <si>
    <t>167 008 00408</t>
  </si>
  <si>
    <t>CURETA EXTRATOR PERIODONTAL GRACEY NR 11</t>
  </si>
  <si>
    <t>167 008 00409</t>
  </si>
  <si>
    <t>CURETA EXTRATOR PERIODONTAL GRACEY NR 13</t>
  </si>
  <si>
    <t>167 008 00410</t>
  </si>
  <si>
    <t>CURETA EXTRATOR PERIODONTAL GRACEY NR 17</t>
  </si>
  <si>
    <t>167 008 00406</t>
  </si>
  <si>
    <t>CURETA EXTRATOR PERIODONTAL GRACEY NR 5</t>
  </si>
  <si>
    <t>167 008 00407</t>
  </si>
  <si>
    <t>CURETA EXTRATOR PERIODONTAL GRACEY NR 7</t>
  </si>
  <si>
    <t>167 008 00411</t>
  </si>
  <si>
    <t>CURETA EXTRATOR PERIODONTAL MCCALL NR 17</t>
  </si>
  <si>
    <t>167 007 00093</t>
  </si>
  <si>
    <t>CURSORES DE SILICONE STOP DE SILICONE EMBALAGEM COM 100 UNIDADES</t>
  </si>
  <si>
    <t>167 001 00190</t>
  </si>
  <si>
    <t>DENTE DE ESTOQUE INFERIOR COR 62 TAMANHO 266 OU 26 BATERIA 6 UNIDADES</t>
  </si>
  <si>
    <t>167 001 00630</t>
  </si>
  <si>
    <t>DENTE DE ESTOQUE INFERIOR COR 62 TAMANHO 3P  BATERIA 6 UNIDADES</t>
  </si>
  <si>
    <t>167 001 00664</t>
  </si>
  <si>
    <t>DENTE DE ESTOQUE INFERIOR COR 62 TAMANHO 46 BATERIA 6 UNIDADES</t>
  </si>
  <si>
    <t>167 001 00194</t>
  </si>
  <si>
    <t>DENTE DE ESTOQUE INFERIOR COR 66 TAMANHO 266 OU 26 BATERIA 6 UNIDADES</t>
  </si>
  <si>
    <t>167 001 00196</t>
  </si>
  <si>
    <t>DENTE DE ESTOQUE INFERIOR COR 66 TAMANHO 3P BATERIA 6 UNIDADES</t>
  </si>
  <si>
    <t>167 001 00197</t>
  </si>
  <si>
    <t>DENTE DE ESTOQUE INFERIOR COR 66 TAMANHO 46 OU A26 BATERIA 6 UNIDADES</t>
  </si>
  <si>
    <t>167 001 00202</t>
  </si>
  <si>
    <t>DENTE DE ESTOQUE INFERIOR COR 69 TAMANHO 266 OU 26 BATERIA 6 UNIDADES</t>
  </si>
  <si>
    <t>167 001 00632</t>
  </si>
  <si>
    <t>DENTE DE ESTOQUE INFERIOR COR 69 TAMANHO 3P BATERIA COM 6 UNIDADES</t>
  </si>
  <si>
    <t>167 001 00204</t>
  </si>
  <si>
    <t>DENTE DE ESTOQUE INFERIOR COR 69 TAMANHO 46 OU A26 BATERIA 6 UNIDADES</t>
  </si>
  <si>
    <t>167 001 00206</t>
  </si>
  <si>
    <t>DENTE DE ESTOQUE SUPERIOR COR 62 TAMANHO 263 OU 2N BATERIA COM 6 UNIDADES</t>
  </si>
  <si>
    <t>167 001 00207</t>
  </si>
  <si>
    <t>DENTE DE ESTOQUE SUPERIOR COR 62 TAMANHO 264 OU 2E BATERIA COM 6 UNIDADES</t>
  </si>
  <si>
    <t>167 001 00208</t>
  </si>
  <si>
    <t>DENTE DE ESTOQUE SUPERIOR COR 62 TAMANHO 266 OU 26 BATERIA COM 6 UNIDADES</t>
  </si>
  <si>
    <t>167 001 00209</t>
  </si>
  <si>
    <t>DENTE DE ESTOQUE SUPERIOR COR 66 TAMANHO 263 OU 2N BATERIA COM 6 UNIDADES</t>
  </si>
  <si>
    <t>167 001 00211</t>
  </si>
  <si>
    <t>DENTE DE ESTOQUE SUPERIOR COR 66 TAMANHO 264 OU 2E BATERIA COM 6 UNIDADES</t>
  </si>
  <si>
    <t>167 001 00210</t>
  </si>
  <si>
    <t>DENTE DE ESTOQUE SUPERIOR COR 66 TAMANHO 266 OU 26 BATERIA COM 6 UNIDADES</t>
  </si>
  <si>
    <t>167 001 00212</t>
  </si>
  <si>
    <t>DENTE DE ESTOQUE SUPERIOR COR 69 TAMANHO 263 OU 2N BATERIA COM 6 UNIDADES</t>
  </si>
  <si>
    <t>167 001 00213</t>
  </si>
  <si>
    <t>DENTE DE ESTOQUE SUPERIOR COR 69 TAMANHO 264 OU 2E BATERIA COM 6 UNIDADES</t>
  </si>
  <si>
    <t>167 001 00214</t>
  </si>
  <si>
    <t>DENTE DE ESTOQUE SUPERIOR COR 69 TAMANHO 266 OU 26 BATERIA COM 6 UNIDADES</t>
  </si>
  <si>
    <t>167 001 00672</t>
  </si>
  <si>
    <t>DESSENSIBILIZANTE DENTINARIO 5ML</t>
  </si>
  <si>
    <t>167 001 00219</t>
  </si>
  <si>
    <t>DETERGENTE ENZIMATICO PARA LIMPEZA DE CUSPIDEIRAS E SUGADORES - FRASCO  1 LITRO</t>
  </si>
  <si>
    <t>167 001 00217</t>
  </si>
  <si>
    <t>DETERGENTE ENZIMATICO PARA LIMPEZA MANUAL PARA CUBA ULTRASSONICA 1 LITRO</t>
  </si>
  <si>
    <t>167 001 00221</t>
  </si>
  <si>
    <t>DISCO DE FELTRO IMPREGNADO-  KIT 24 FELTROS E 01 MANDRIL</t>
  </si>
  <si>
    <t>167 008 00158</t>
  </si>
  <si>
    <t>DISCO EM CARBETO DE SILICIO</t>
  </si>
  <si>
    <t>167 008 00599</t>
  </si>
  <si>
    <t>DISCO PROPRIOCEPTIVO INFLAVEL DE VINIL</t>
  </si>
  <si>
    <t>167 008 00224</t>
  </si>
  <si>
    <t>DISTALIZADOR DE MOLARES TIPO JONES</t>
  </si>
  <si>
    <t>167 008 00523</t>
  </si>
  <si>
    <t>DOBRADOR DE AMARRILHO SPUTINIK</t>
  </si>
  <si>
    <t>EDTA TRISSODICO AGENTE QUELANTE LIQUIDO 20 ML</t>
  </si>
  <si>
    <t>167 001 00911</t>
  </si>
  <si>
    <t>ELASTICO CORRENTE CURTO - COR  CRISTAL</t>
  </si>
  <si>
    <t>167 001 00909</t>
  </si>
  <si>
    <t>ELASTICO CORRENTE CURTO - COR AZUL CRISTAL</t>
  </si>
  <si>
    <t>167 001 00908</t>
  </si>
  <si>
    <t>ELASTICO CORRENTE CURTO - COR CINZA</t>
  </si>
  <si>
    <t>167 001 00910</t>
  </si>
  <si>
    <t>ELASTICO CORRENTE CURTO - COR ROSA BEBE</t>
  </si>
  <si>
    <t>167 001 00916</t>
  </si>
  <si>
    <t>ELASTICO CORRENTE LONGO - COR AZUL CRISTAL</t>
  </si>
  <si>
    <t>167 001 00915</t>
  </si>
  <si>
    <t>ELASTICO CORRENTE LONGO - COR CINZA</t>
  </si>
  <si>
    <t>167 001 00918</t>
  </si>
  <si>
    <t>ELASTICO CORRENTE LONGO - COR CRISTAL</t>
  </si>
  <si>
    <t>167 001 00917</t>
  </si>
  <si>
    <t>ELASTICO CORRENTE LONGO - COR ROSA BEBE</t>
  </si>
  <si>
    <t>167 001 00913</t>
  </si>
  <si>
    <t>ELASTICO CORRENTE MEDIO - COR AZUL CRISTAL</t>
  </si>
  <si>
    <t>167 001 00912</t>
  </si>
  <si>
    <t>ELASTICO CORRENTE MEDIO - COR CINZA</t>
  </si>
  <si>
    <t>167 001 01040</t>
  </si>
  <si>
    <t>ELASTICO CORRENTE MEDIO - COR CRISTAL</t>
  </si>
  <si>
    <t>167 001 00914</t>
  </si>
  <si>
    <t>ELASTICO CORRENTE MEDIO - COR ROSA BEBE</t>
  </si>
  <si>
    <t>167 001 00905</t>
  </si>
  <si>
    <t>ELASTICO EXTRAORAL 1/2 LEVE - COR NATURAL</t>
  </si>
  <si>
    <t>167 001 00906</t>
  </si>
  <si>
    <t>ELASTICO EXTRAORAL 1/2 MEDIO - COR NATURAL</t>
  </si>
  <si>
    <t>167 001 00907</t>
  </si>
  <si>
    <t>ELASTICO EXTRAORAL 1/2 PESADO - COR NATURAL</t>
  </si>
  <si>
    <t>167 001 00895</t>
  </si>
  <si>
    <t>ELASTICO INTRAORAL 1/4 LEVE - COR NATURAL</t>
  </si>
  <si>
    <t>167 001 00899</t>
  </si>
  <si>
    <t>ELASTICO INTRAORAL 1/4 MEDIO - COR NATURAL</t>
  </si>
  <si>
    <t>167 001 00903</t>
  </si>
  <si>
    <t>ELASTICO INTRAORAL 1/4 PESADO - COR NATURAL</t>
  </si>
  <si>
    <t>167 001 00896</t>
  </si>
  <si>
    <t>ELASTICO INTRAORAL 1/8 LEVE - COR NATURAL</t>
  </si>
  <si>
    <t>167 001 00900</t>
  </si>
  <si>
    <t>ELASTICO INTRAORAL 1/8 MEDIO - COR NATURAL</t>
  </si>
  <si>
    <t>167 001 00904</t>
  </si>
  <si>
    <t>ELASTICO INTRAORAL 1/8 PESADO - COR NATURAL</t>
  </si>
  <si>
    <t>167 001 00893</t>
  </si>
  <si>
    <t>ELASTICO INTRAORAL 3/16 LEVE - COR NATURAL</t>
  </si>
  <si>
    <t>167 001 00897</t>
  </si>
  <si>
    <t>ELASTICO INTRAORAL 3/16 MEDIO - COR NATURAL</t>
  </si>
  <si>
    <t>167 001 00901</t>
  </si>
  <si>
    <t>ELASTICO INTRAORAL 3/16 PESADO - COR NATURAL</t>
  </si>
  <si>
    <t>167 001 00894</t>
  </si>
  <si>
    <t>ELASTICO INTRAORAL 5/16 LEVE - COR NATURAL</t>
  </si>
  <si>
    <t>167 001 00898</t>
  </si>
  <si>
    <t>ELASTICO INTRAORAL 5/16 MEDIO - COR NATURAL</t>
  </si>
  <si>
    <t>167 001 00902</t>
  </si>
  <si>
    <t>ELASTICO INTRAORAL 5/16 PESADO - COR NATURAL</t>
  </si>
  <si>
    <t>167 001 00924</t>
  </si>
  <si>
    <t>ELASTICO SEPARADOR 3/16" -  (4,8 MM)</t>
  </si>
  <si>
    <t>167 001 00923</t>
  </si>
  <si>
    <t>ELASTICO SEPARADOR 5/32" -  (4 MM)</t>
  </si>
  <si>
    <t>167 001 00919</t>
  </si>
  <si>
    <t>ELASTICOS PARA LIGADURA (BENGALINHA ) - COR CINZA</t>
  </si>
  <si>
    <t>167 001 00920</t>
  </si>
  <si>
    <t>ELASTICOS PARA LIGADURA (BENGALINHA ) - COR CRISTAL</t>
  </si>
  <si>
    <t>167 001 00921</t>
  </si>
  <si>
    <t>ELASTICOS PARA LIGADURA (BENGALINHA ) - COR SORTIDA</t>
  </si>
  <si>
    <t>167 001 00922</t>
  </si>
  <si>
    <t>ELASTICOS PARA LIGADURA (BENGALINHA ) - COR SORTIDA CRISTAL</t>
  </si>
  <si>
    <t>167 001 00891</t>
  </si>
  <si>
    <t>ELASTICOS ROTATORES - COR CINZA</t>
  </si>
  <si>
    <t>167 001 00892</t>
  </si>
  <si>
    <t>ELASTICOS ROTATORES - COR CRISTAL (TRANSPARENTE)</t>
  </si>
  <si>
    <t>167 007 00083</t>
  </si>
  <si>
    <t>ELETRODO ADULTO PARA DESFIBRILADOR EXTERNO AUTOMATICO</t>
  </si>
  <si>
    <t>167 008 00582</t>
  </si>
  <si>
    <t>ELETRODO GINECOLOGIA EG14 PONTA BOLA 4.MM</t>
  </si>
  <si>
    <t>167 008 00576</t>
  </si>
  <si>
    <t>ELETRODO GINECOLOGIA EG20 PONTA ALCA 5.0 MM</t>
  </si>
  <si>
    <t>167 008 00577</t>
  </si>
  <si>
    <t>ELETRODO GINECOLOGIA EG30 PONTA ALCA OVAL</t>
  </si>
  <si>
    <t>167 008 00578</t>
  </si>
  <si>
    <t>ELETRODO GINECOLOGIA EG33 PONTA ALCA REDONDA</t>
  </si>
  <si>
    <t>167 008 00579</t>
  </si>
  <si>
    <t>ELETRODO GINECOLOGIA EG34 PONTA ALCA RETANGULAR</t>
  </si>
  <si>
    <t>167 008 00580</t>
  </si>
  <si>
    <t>ELETRODO GINECOLOGIA EG35 PONTA ALCA QUADRADA</t>
  </si>
  <si>
    <t>167 008 00581</t>
  </si>
  <si>
    <t>ELETRODO GINECOLOGIA EG36 PONTA ALCA TRIANGULAR</t>
  </si>
  <si>
    <t>167 008 00583</t>
  </si>
  <si>
    <t>ELETRODO GINECOLOGIA EG40 PONTA AGULHA 13MM</t>
  </si>
  <si>
    <t>167 008 00584</t>
  </si>
  <si>
    <t>ELETRODO GINECOLOGIA EG50 PONTA BOLA 4.5MM</t>
  </si>
  <si>
    <t>167 008 00585</t>
  </si>
  <si>
    <t>ELETRODO GINECOLOGIA EG55 PONTA BOLA 4.5MM</t>
  </si>
  <si>
    <t>167 007 00081</t>
  </si>
  <si>
    <t>ELETRODO INFANTIL- PEDIATRICO PARA DESFIBRILADOR EXTERNO AUTOMATICO</t>
  </si>
  <si>
    <t>167 001 00227</t>
  </si>
  <si>
    <t>ENDO PTC GEL 25 G</t>
  </si>
  <si>
    <t>167 008 00070</t>
  </si>
  <si>
    <t>ESCOVA ACO PARA LIMPAR BROCAS</t>
  </si>
  <si>
    <t>167 008 00180</t>
  </si>
  <si>
    <t>ESCOVA DE CARBETO DE SILICIO CA  FORMATO TACA</t>
  </si>
  <si>
    <t>167 008 00179</t>
  </si>
  <si>
    <t>ESCOVA DE CARBETO DE SILICIO CA FORMATO PINCEL CONICO</t>
  </si>
  <si>
    <t>167 008 00154</t>
  </si>
  <si>
    <t>ESCOVA DE POLIMENTO PARA PECA DE MAO (PM)</t>
  </si>
  <si>
    <t>167 008 00152</t>
  </si>
  <si>
    <t>167 008 00071</t>
  </si>
  <si>
    <t>ESCOVA DE ROBSON PARA PROFILAXIA</t>
  </si>
  <si>
    <t>167 008 00072</t>
  </si>
  <si>
    <t>ESCOVA INTERDENTAL COM REFIL</t>
  </si>
  <si>
    <t>167 008 00673</t>
  </si>
  <si>
    <t>ESCOVA ROBINSON COLOR BRUSH CA EXTRA MACIA (ODONTOPEDIATRIA)</t>
  </si>
  <si>
    <t>167 008 00412</t>
  </si>
  <si>
    <t>ESCULPIDOR HOLLEMBACK NR 3</t>
  </si>
  <si>
    <t>167 008 00413</t>
  </si>
  <si>
    <t>ESCULPIDOR HOLLEMBACK NR 3 S</t>
  </si>
  <si>
    <t>167 008 00414</t>
  </si>
  <si>
    <t>ESCULPIDOR LECRON PONTA DUPLA</t>
  </si>
  <si>
    <t>167 008 00574</t>
  </si>
  <si>
    <t>ESFIGMOMANOMETRO ADULTO</t>
  </si>
  <si>
    <t>167 008 00199</t>
  </si>
  <si>
    <t>ESPACADOR DIGITAL 25MM</t>
  </si>
  <si>
    <t>167 007 00214</t>
  </si>
  <si>
    <t>ESPARADRAPO 2,5 CM X 90 CM</t>
  </si>
  <si>
    <t>167 008 00496</t>
  </si>
  <si>
    <t>ESPATULA FLEXIVEL PARA RESINA - Nº 1</t>
  </si>
  <si>
    <t>167 008 00497</t>
  </si>
  <si>
    <t>ESPATULA FLEXIVEL PARA RESINA - Nº 3</t>
  </si>
  <si>
    <t>167 008 00498</t>
  </si>
  <si>
    <t>ESPATULA FLEXIVEL PARA RESINA - Nº 4</t>
  </si>
  <si>
    <t>167 008 00415</t>
  </si>
  <si>
    <t>ESPATULA MANIPULACAO DE GESSO CABO DE MADEIRA</t>
  </si>
  <si>
    <t>167 008 00416</t>
  </si>
  <si>
    <t>ESPATULA MANIPULACAO ENDODONTICA NR 24</t>
  </si>
  <si>
    <t>167 008 00491</t>
  </si>
  <si>
    <t>ESPATULA PLASTICA AUTOCLAVAVEL PARA CONFECAO DE PONTO DE CONTATO</t>
  </si>
  <si>
    <t>167 008 00417</t>
  </si>
  <si>
    <t>ESPATULA RESINA NR 1 CALCADOR PARA SILICATO</t>
  </si>
  <si>
    <t>167 008 00418</t>
  </si>
  <si>
    <t>ESPECIMETRO DE METAL</t>
  </si>
  <si>
    <t>167 001 01063</t>
  </si>
  <si>
    <t>ESPECULO DESCARTAVEL AURICULAR - 2,5 MM</t>
  </si>
  <si>
    <t>167 001 01064</t>
  </si>
  <si>
    <t>ESPECULO DESCARTAVEL AURICULAR - 4,00 MM</t>
  </si>
  <si>
    <t>167 008 00419</t>
  </si>
  <si>
    <t>ESPELHO CLINICO SEM AUMENTO NR 5</t>
  </si>
  <si>
    <t>167 008 00486</t>
  </si>
  <si>
    <t>ESPELHO PARA FOTOGRAFIA INTRABUCAL</t>
  </si>
  <si>
    <t>167 008 00575</t>
  </si>
  <si>
    <t>ESTETOSCOPIO ADULTO</t>
  </si>
  <si>
    <t>167 008 00573</t>
  </si>
  <si>
    <t>ESTETOSCOPIO INFANTIL</t>
  </si>
  <si>
    <t>EUCALIPTOL SOLVENTE DE GUTTA PERCHA 10 ML</t>
  </si>
  <si>
    <t>167 001 00237</t>
  </si>
  <si>
    <t>EUGENOL 20 ML</t>
  </si>
  <si>
    <t>167 008 00645</t>
  </si>
  <si>
    <t>EXERCITADOR DE MAOS E DEDOS HAND GRIP - FORTE</t>
  </si>
  <si>
    <t>167 008 00646</t>
  </si>
  <si>
    <t>EXERCITADOR DE MAOS E DEDOS HAND GRIP - LEVE</t>
  </si>
  <si>
    <t>167 008 00647</t>
  </si>
  <si>
    <t>EXERCITADOR DE MAOS E DEDOS HAND GRIP - MEDIO</t>
  </si>
  <si>
    <t>167 008 00108</t>
  </si>
  <si>
    <t>EXTIRPA NERVOS COM 25 MM</t>
  </si>
  <si>
    <t>167 008 00442</t>
  </si>
  <si>
    <t>FILME PARA IMPRESSAO DE IMAGENS (MAMOGRAFIA E RAIO-X)  - 20 X 25CM</t>
  </si>
  <si>
    <t>167 008 00443</t>
  </si>
  <si>
    <t>FILME PARA IMPRESSAO DE IMAGENS (MAMOGRAFIA E RAIO-X) - 25 X 30CM</t>
  </si>
  <si>
    <t>167 007 00317</t>
  </si>
  <si>
    <t>FILME TRANSPARENTE DE POLIURETANO</t>
  </si>
  <si>
    <t>167 001 00847</t>
  </si>
  <si>
    <t>FIO DE ACO QUADRADO TIPO VARETA - 0,16 X 0,16</t>
  </si>
  <si>
    <t>167 001 00827</t>
  </si>
  <si>
    <t>FIO DE ACO REDONDO - 0,40 MM</t>
  </si>
  <si>
    <t>167 001 00828</t>
  </si>
  <si>
    <t>FIO DE ACO REDONDO - 0,45MM</t>
  </si>
  <si>
    <t>167 001 00829</t>
  </si>
  <si>
    <t>FIO DE ACO REDONDO - 0,50 MM</t>
  </si>
  <si>
    <t>167 001 00849</t>
  </si>
  <si>
    <t>FIO DE ACO RETANGULAR TIPO VARETA - 0,16 X 0,22</t>
  </si>
  <si>
    <t>167 001 00848</t>
  </si>
  <si>
    <t>FIO DE ACO RETANGULAR TIPO VARETA - 0,17 X 0,25</t>
  </si>
  <si>
    <t>167 001 00850</t>
  </si>
  <si>
    <t>FIO DE ACO RETANGULAR TIPO VARETA - 0,19 X 0,25</t>
  </si>
  <si>
    <t>167 001 00857</t>
  </si>
  <si>
    <t>FIO DE ACO TRANCADO BRAIDED INFERIOR - 0,19 X 0,25</t>
  </si>
  <si>
    <t>167 001 00856</t>
  </si>
  <si>
    <t>FIO DE ACO TRANCADO BRAIDED SUPERIOR - 0,19 X 0,25</t>
  </si>
  <si>
    <t>167 001 01075</t>
  </si>
  <si>
    <t>FIO DE NYLON 4.0 AGULHADO - CAIXA COM NO MÍNIMO 24 UNIDADES</t>
  </si>
  <si>
    <t>167 007 00205</t>
  </si>
  <si>
    <t>FIO DE SEDA 4 AGULHADO CAIXA COM 24 UNIDADES</t>
  </si>
  <si>
    <t>167 001 00245</t>
  </si>
  <si>
    <t>FIO DE SUTURA EM NYLON AGULHADO 4.0 COR PRETA CX 24 UNID</t>
  </si>
  <si>
    <t>167 001 00246</t>
  </si>
  <si>
    <t>FIO DE SUTURA EM NYLON AGULHADO 5.0 COR PRETA CX 24 UNID</t>
  </si>
  <si>
    <t>167 001 00587</t>
  </si>
  <si>
    <t>FIO DE SUTURA EM POLIGLECAPRONA AGULHADO 4.0 INCOLOR CX 12 UNID</t>
  </si>
  <si>
    <t>167 001 00586</t>
  </si>
  <si>
    <t>FIO DE SUTURA EM POLIGLECAPRONA AGULHADO 5.0 INCOLOR CX 12 UNID</t>
  </si>
  <si>
    <t>167 001 00252</t>
  </si>
  <si>
    <t>FIO DENTAL COM 100 METROS</t>
  </si>
  <si>
    <t>167 001 00253</t>
  </si>
  <si>
    <t>FIO ORTODONTICO DE ACO - DIAMETRO 0,50 MM</t>
  </si>
  <si>
    <t>167 001 00858</t>
  </si>
  <si>
    <t>FIO ORTODONTICO PARA AMARRILHO 0,25 MM - 10"</t>
  </si>
  <si>
    <t>167 001 00859</t>
  </si>
  <si>
    <t>FIO ORTODONTICO PARA AMARRILHO 0,30 MM - 12"</t>
  </si>
  <si>
    <t>167 001 00254</t>
  </si>
  <si>
    <t>FIO RETRATOR GENGIVAL TAMANHO 0 (FINO)</t>
  </si>
  <si>
    <t>167 001 00697</t>
  </si>
  <si>
    <t>FIO RETRATOR GENGIVAL TAMANHO 00 (EXTRA FINO)</t>
  </si>
  <si>
    <t>167 001 00698</t>
  </si>
  <si>
    <t>FIO RETRATOR GENGIVAL TAMANHO:  1 (MEDIO)</t>
  </si>
  <si>
    <t>167 001 00852</t>
  </si>
  <si>
    <t>FIO VARETA DE TMA RETANGULAR - 0,16 X 0,22</t>
  </si>
  <si>
    <t>167 001 00851</t>
  </si>
  <si>
    <t>FIO VARETA DE TMA RETANGULAR - 0,18 X 0,25</t>
  </si>
  <si>
    <t>167 001 00255</t>
  </si>
  <si>
    <t>FITA CREPE ADESIVA COM MARCADOR PARA ESTERILIZACAO EM AUTOCLAVE ZEBRADA 30 M  X 19 MM</t>
  </si>
  <si>
    <t>167 001 01079</t>
  </si>
  <si>
    <t>FITA CREPE BRANCA HOSPITALAR - 19MM X 50M</t>
  </si>
  <si>
    <t>167 001 01074</t>
  </si>
  <si>
    <t>FITA INDICADORA PARA AFERICAO DA CONCENTRACAO DO HIPOCLORITO DE SODIO A 4% - FRASCO COM 50 UNIDADES</t>
  </si>
  <si>
    <t>167 007 00336</t>
  </si>
  <si>
    <t>FITA MICROPOROSA BRANCA - 10 CM X 10 M</t>
  </si>
  <si>
    <t>167 007 00309</t>
  </si>
  <si>
    <t>FITA MICROPOROSA BRANCA - 2,5 MM X 10M</t>
  </si>
  <si>
    <t>167 007 00247</t>
  </si>
  <si>
    <t>FITA PARA GLICEMIA CAIXA COM 50 UNIDADES</t>
  </si>
  <si>
    <t>167 001 00671</t>
  </si>
  <si>
    <t>FLUOR EM ESPUMA 100G</t>
  </si>
  <si>
    <t>167 008 00551</t>
  </si>
  <si>
    <t>FOLDER SAUDE BUCAL</t>
  </si>
  <si>
    <t>167 008 00426</t>
  </si>
  <si>
    <t>FORCEPS  NR 17</t>
  </si>
  <si>
    <t>167 008 00427</t>
  </si>
  <si>
    <t>FORCEPS  NR 18 L</t>
  </si>
  <si>
    <t>167 008 00428</t>
  </si>
  <si>
    <t>FORCEPS  NR 18 R</t>
  </si>
  <si>
    <t>167 008 00429</t>
  </si>
  <si>
    <t>FORCEPS  NR 65</t>
  </si>
  <si>
    <t>167 008 00430</t>
  </si>
  <si>
    <t>FORCEPS  NR 69</t>
  </si>
  <si>
    <t>167 008 00420</t>
  </si>
  <si>
    <t>FORCEPS INFANTIL NR 1</t>
  </si>
  <si>
    <t>167 008 00421</t>
  </si>
  <si>
    <t>FORCEPS INFANTIL NR 2</t>
  </si>
  <si>
    <t>167 008 00422</t>
  </si>
  <si>
    <t>FORCEPS INFANTIL NR 3</t>
  </si>
  <si>
    <t>167 008 00423</t>
  </si>
  <si>
    <t>FORCEPS NR 150</t>
  </si>
  <si>
    <t>167 008 00424</t>
  </si>
  <si>
    <t>FORCEPS NR 151</t>
  </si>
  <si>
    <t>167 008 00425</t>
  </si>
  <si>
    <t>FORCEPS NR 16</t>
  </si>
  <si>
    <t>FORMOCRESOL FRASCO COM 10 ML</t>
  </si>
  <si>
    <t>167 008 00226</t>
  </si>
  <si>
    <t>GANCHO PONTA BOLA RETO PARA ARCO</t>
  </si>
  <si>
    <t>167 007 00072</t>
  </si>
  <si>
    <t>GAZE HIDROFILA NAO ESTERIL 7,5 X 75 COM 11 FIOS PACOTE COM 500 UNIDADES</t>
  </si>
  <si>
    <t>167 008 00431</t>
  </si>
  <si>
    <t>GENGIVOTOMO KIRKLAND NR 15</t>
  </si>
  <si>
    <t>167 008 00432</t>
  </si>
  <si>
    <t>GENGIVOTOMO ORBAN NR 1</t>
  </si>
  <si>
    <t>167 001 00269</t>
  </si>
  <si>
    <t>GESSO PEDRA AMARELO TIPO III ASFER 1 KG</t>
  </si>
  <si>
    <t>167 001 00270</t>
  </si>
  <si>
    <t>GESSO PEDRA ESPECIAL TIPO IV ROSA HEROSTONE 1 KG</t>
  </si>
  <si>
    <t>167 008 00649</t>
  </si>
  <si>
    <t>GONIOMETRO CONFECCIONADO EM PVC</t>
  </si>
  <si>
    <t>167 008 00435</t>
  </si>
  <si>
    <t>GRAMPO ISOLAMENTO ABSOLUTO NR 201</t>
  </si>
  <si>
    <t>167 008 00436</t>
  </si>
  <si>
    <t>GRAMPO ISOLAMENTO ABSOLUTO NR 205</t>
  </si>
  <si>
    <t>167 008 00493</t>
  </si>
  <si>
    <t>GRAMPO ISOLAMENTO ABSOLUTO NR 209</t>
  </si>
  <si>
    <t>167 008 00439</t>
  </si>
  <si>
    <t>GRAMPO ISOLAMENTO ABSOLUTO NR 210</t>
  </si>
  <si>
    <t>167 008 00440</t>
  </si>
  <si>
    <t>GRAMPO ISOLAMENTO ABSOLUTO NR 211</t>
  </si>
  <si>
    <t>167 008 00445</t>
  </si>
  <si>
    <t>GRAMPO ISOLAMENTO ABSOLUTO NR 212</t>
  </si>
  <si>
    <t>167 008 00446</t>
  </si>
  <si>
    <t>GRAMPO ISOLAMENTO ABSOLUTO NR W2A</t>
  </si>
  <si>
    <t>167 008 00447</t>
  </si>
  <si>
    <t>GRAMPO ISOLAMENTO ABSOLUTO NR W8A</t>
  </si>
  <si>
    <t>167 008 00478</t>
  </si>
  <si>
    <t>GRAMPO PARA ISOLAMENTO ABSOLUTO  NR 212 L</t>
  </si>
  <si>
    <t>167 008 00479</t>
  </si>
  <si>
    <t>GRAMPO PARA ISOLAMENTO ABSOLUTO  NR 212 R</t>
  </si>
  <si>
    <t>167 001 00472</t>
  </si>
  <si>
    <t>GRAU CIRURGICO 05 CM - BOBINA DE PAPEL PARA AUTOCLAVE - 100 M</t>
  </si>
  <si>
    <t>167 001 00273</t>
  </si>
  <si>
    <t>GRAU CIRURGICO 10 CM - BOBINA DE PAPEL PARA AUTOCLAVE - 100 M</t>
  </si>
  <si>
    <t>167 001 00569</t>
  </si>
  <si>
    <t>GRAU CIRURGICO 15 CM - BOBINA DE PAPEL PARA AUTOCLAVE - 100 M</t>
  </si>
  <si>
    <t>167 001 00599</t>
  </si>
  <si>
    <t>GRAU CIRURGICO ENVELOPE PARA AUTOCLAVE 240 MM X 380 MM - PCTE 100 UNIDADES</t>
  </si>
  <si>
    <t>167 008 00229</t>
  </si>
  <si>
    <t>GURIN SLOT REDONDO FECHADO GANCHO DIREITO</t>
  </si>
  <si>
    <t>167 008 00230</t>
  </si>
  <si>
    <t>GURIN SLOT REDONDO FECHADO GANCHO ESQUERDO</t>
  </si>
  <si>
    <t>167 008 00228</t>
  </si>
  <si>
    <t>GURIN SLOT REDONDO FECHADO HASTE LONGA  GANCHO ESQUERDO</t>
  </si>
  <si>
    <t>167 008 00227</t>
  </si>
  <si>
    <t>GURIN SLOT REDONDO FECHADO HASTE LONGA GANCHO DIREITO</t>
  </si>
  <si>
    <t>167 008 00231</t>
  </si>
  <si>
    <t>GURIN SLOT REDONDO FECHADO SEM GANCHO</t>
  </si>
  <si>
    <t>167 001 00507</t>
  </si>
  <si>
    <t>GUTTA PERCHA F (FINE) - 28 MM  CAIXA 100 UNIDADES</t>
  </si>
  <si>
    <t>167 001 00788</t>
  </si>
  <si>
    <t>GUTTA PERCHA FF  (FINE FINE) - 28 MM</t>
  </si>
  <si>
    <t>167 001 00786</t>
  </si>
  <si>
    <t>GUTTA PERCHA L (LARGE) - 28 MM</t>
  </si>
  <si>
    <t>167 001 00296</t>
  </si>
  <si>
    <t>GUTTA PERCHA MF MEDIUM FINE 28 MM ODUOS DE DEUS CAIXA 100 CONES</t>
  </si>
  <si>
    <t>GUTTA PERCHA MICROTIPPED ML 32MM</t>
  </si>
  <si>
    <t>167 001 00787</t>
  </si>
  <si>
    <t>GUTTA PERCHA XL (EXTRA LARGE) - 28 MM</t>
  </si>
  <si>
    <t>167 007 00310</t>
  </si>
  <si>
    <t>HIDROGEL AMORFO - 25 GR</t>
  </si>
  <si>
    <t>167 001 00302</t>
  </si>
  <si>
    <t>HIDROXIDO DE CALCIO PA POTE 10 G</t>
  </si>
  <si>
    <t>167 007 00102</t>
  </si>
  <si>
    <t>HIPOCLORITO DE SODIO CONTENDO 2,5% DE CLORO ATIVO ESTABILIZADO - FRASCO DE 01 LITRO</t>
  </si>
  <si>
    <t>167 007 00105</t>
  </si>
  <si>
    <t>INDICADOR BIOLOGICO</t>
  </si>
  <si>
    <t>167 001 00795</t>
  </si>
  <si>
    <t>INDICADOR QUIMICO CLASSE 5 -  PACOTE COM  250 UNIDADES</t>
  </si>
  <si>
    <t>167 008 00155</t>
  </si>
  <si>
    <t>INJETOR DE ELASTOMERO</t>
  </si>
  <si>
    <t>167 008 00448</t>
  </si>
  <si>
    <t>INSTRUMENTAL DE LUCAS CONDUTOR DE CALOR OBTURACAO DE CANAL REF 30 ODUOS</t>
  </si>
  <si>
    <t>167 001 00471</t>
  </si>
  <si>
    <t>IODOFORMIO FRASCO 10 G</t>
  </si>
  <si>
    <t>167 008 00653</t>
  </si>
  <si>
    <t>KIT AGILIDADE COM 8 CONES E 4 BASTAO</t>
  </si>
  <si>
    <t>167 008 00351</t>
  </si>
  <si>
    <t>KIT DE BRAQUETE CERAMICO 1 CASO PRESCRICAO ROTH 022"</t>
  </si>
  <si>
    <t>167 008 00622</t>
  </si>
  <si>
    <t>KIT DE BRAQUETES 01 CASO AUTOLIGADO PRESCRICAO ROTH SLI  .022" - EMBALAGEM  COM  20 UNIDADES</t>
  </si>
  <si>
    <t>167 006 00005</t>
  </si>
  <si>
    <t>KIT HIGIENE BUCAL ADULTO</t>
  </si>
  <si>
    <t>167 006 00006</t>
  </si>
  <si>
    <t>KIT HIGIENE BUCAL INFANTIL</t>
  </si>
  <si>
    <t>167 007 00115</t>
  </si>
  <si>
    <t>LAMINA DE BISTURI NR 12</t>
  </si>
  <si>
    <t>167 001 00310</t>
  </si>
  <si>
    <t>LAMINA DE BISTURI NR 15</t>
  </si>
  <si>
    <t>167 001 00311</t>
  </si>
  <si>
    <t>LAMINA DE BISTURI NR 15 C</t>
  </si>
  <si>
    <t>167 007 00113</t>
  </si>
  <si>
    <t>LAMINA DE BISTURI NR 22</t>
  </si>
  <si>
    <t>167 007 00236</t>
  </si>
  <si>
    <t>LAMINA PARA CITOPATOLOGICO</t>
  </si>
  <si>
    <t>167 008 00449</t>
  </si>
  <si>
    <t>LAMPARINA A ALCOOL</t>
  </si>
  <si>
    <t>167 007 00324</t>
  </si>
  <si>
    <t>LANCETA COM DISPOSITIVO DE RETRACAO AUTOMATICA DA AGULHA</t>
  </si>
  <si>
    <t>167 008 00366</t>
  </si>
  <si>
    <t>LAPIS DERMATOGRAFICO - COR BRANCO</t>
  </si>
  <si>
    <t>167 001 00314</t>
  </si>
  <si>
    <t>LENCOL DE BORRACHA PARA ISOLAMENTO ABSOLUTO - 13 CM X 13 CM OU 16 CM X 16 CM</t>
  </si>
  <si>
    <t>167 001 00755</t>
  </si>
  <si>
    <t>LIMA DE PLASTICO - PACOTE COM 48 UNIDADES</t>
  </si>
  <si>
    <t>167 008 00450</t>
  </si>
  <si>
    <t>LIMA DUNLOP NR 1</t>
  </si>
  <si>
    <t>167 008 00451</t>
  </si>
  <si>
    <t>LIMA DUNLOP NR 3</t>
  </si>
  <si>
    <t>167 008 00138</t>
  </si>
  <si>
    <t>LIMA ENDODONTICA ROTATORIA EM NIQUEL TITANIO 31MM</t>
  </si>
  <si>
    <t>167 008 00129</t>
  </si>
  <si>
    <t>LIMA ENDODONTICA ROTATORIA EM NIQUEL TITANIO F1 21MM</t>
  </si>
  <si>
    <t>167 008 00133</t>
  </si>
  <si>
    <t>LIMA ENDODONTICA ROTATORIA EM NIQUEL TITANIO F1 25MM</t>
  </si>
  <si>
    <t>167 008 00130</t>
  </si>
  <si>
    <t>LIMA ENDODONTICA ROTATORIA EM NIQUEL TITANIO F2 21MM</t>
  </si>
  <si>
    <t>167 008 00135</t>
  </si>
  <si>
    <t>LIMA ENDODONTICA ROTATORIA EM NIQUEL TITANIO F2 25MM</t>
  </si>
  <si>
    <t>167 008 00131</t>
  </si>
  <si>
    <t>LIMA ENDODONTICA ROTATORIA EM NIQUEL TITANIO F3 21MM</t>
  </si>
  <si>
    <t>167 008 00136</t>
  </si>
  <si>
    <t>LIMA ENDODONTICA ROTATORIA EM NIQUEL TITANIO F3 25MM</t>
  </si>
  <si>
    <t>167 008 00128</t>
  </si>
  <si>
    <t>LIMA ENDODONTICA ROTATORIA EM NIQUEL TITANIO S1 21MM</t>
  </si>
  <si>
    <t>167 008 00134</t>
  </si>
  <si>
    <t>LIMA ENDODONTICA ROTATORIA EM NIQUEL TITANIO S1 25MM</t>
  </si>
  <si>
    <t>167 008 00132</t>
  </si>
  <si>
    <t>LIMA ENDODONTICA ROTATORIA EM NIQUEL TITANIO S2 21MM</t>
  </si>
  <si>
    <t>167 008 00137</t>
  </si>
  <si>
    <t>LIMA ENDODONTICA ROTATORIA EM NIQUEL TITANIO S2 25MM</t>
  </si>
  <si>
    <t>167 008 00177</t>
  </si>
  <si>
    <t>LIMA FLEXOFILE 21MM 1 SERIE (15 A 40)</t>
  </si>
  <si>
    <t>167 008 00178</t>
  </si>
  <si>
    <t>LIMA FLEXOFILE 25MM 1 SERIE (45 A 80)</t>
  </si>
  <si>
    <t>167 008 00452</t>
  </si>
  <si>
    <t>LIMA HIRSCHFELD NR 3</t>
  </si>
  <si>
    <t>167 008 00453</t>
  </si>
  <si>
    <t>LIMA HIRSCHFELD NR 5</t>
  </si>
  <si>
    <t>167 008 00454</t>
  </si>
  <si>
    <t>LIMA PARA OSSO SELDIN NR 12</t>
  </si>
  <si>
    <t>167 008 00170</t>
  </si>
  <si>
    <t>LIMA TIPO C-PILOT 21 MM NR 06</t>
  </si>
  <si>
    <t>167 008 00171</t>
  </si>
  <si>
    <t>LIMA TIPO C-PILOT 21 MM NR 08</t>
  </si>
  <si>
    <t>167 008 00173</t>
  </si>
  <si>
    <t>LIMA TIPO C-PILOT 21 MM NR 15</t>
  </si>
  <si>
    <t>167 008 00073</t>
  </si>
  <si>
    <t>LIMA TIPO H HEDSTROEM 1 SERIE 15 A 40 - 25 MM</t>
  </si>
  <si>
    <t>167 008 00201</t>
  </si>
  <si>
    <t>LIMA TIPO H HEDSTROEM 1 SERIE 15 A 40 - 31 MM</t>
  </si>
  <si>
    <t>167 008 00074</t>
  </si>
  <si>
    <t>LIMA TIPO H HEDSTROEM 2 SERIE 45 A 80 - 25 MM</t>
  </si>
  <si>
    <t>167 008 00075</t>
  </si>
  <si>
    <t>LIMA TIPO H HEDSTROEM 2 SERIE 45 A 80 - 31 MM</t>
  </si>
  <si>
    <t>167 008 00672</t>
  </si>
  <si>
    <t>LIMA TIPO H HEDSTROEM ODONTOPEDIATRICA - 1ª SERIE (15-40)</t>
  </si>
  <si>
    <t>167 008 00076</t>
  </si>
  <si>
    <t>LIMA TIPO K 1 SERIE 15 A 40 - 21 MM</t>
  </si>
  <si>
    <t>167 008 00077</t>
  </si>
  <si>
    <t>LIMA TIPO K 1 SERIE 15 A 40 - 25 MM</t>
  </si>
  <si>
    <t>167 008 00078</t>
  </si>
  <si>
    <t>LIMA TIPO K 1 SERIE 15 A 40 - 31 MM</t>
  </si>
  <si>
    <t>167 008 00079</t>
  </si>
  <si>
    <t>LIMA TIPO K 2 SERIE 45 A 80 - 21 MM</t>
  </si>
  <si>
    <t>167 008 00080</t>
  </si>
  <si>
    <t>LIMA TIPO K 2 SERIE 45 A 80 - 25 MM</t>
  </si>
  <si>
    <t>167 008 00081</t>
  </si>
  <si>
    <t>LIMA TIPO K 2 SERIE 45 A 80 - 31 MM</t>
  </si>
  <si>
    <t>167 008 00082</t>
  </si>
  <si>
    <t>LIMA TIPO K NR 10 - 21 MM</t>
  </si>
  <si>
    <t>167 008 00083</t>
  </si>
  <si>
    <t>LIMA TIPO K NR 10 - 25 MM</t>
  </si>
  <si>
    <t>167 008 00084</t>
  </si>
  <si>
    <t>LIMA TIPO K NR 10 - 31 MM</t>
  </si>
  <si>
    <t>167 008 00085</t>
  </si>
  <si>
    <t>LIMA TIPO K NR 15 - 21 MM</t>
  </si>
  <si>
    <t>167 008 00086</t>
  </si>
  <si>
    <t>LIMA TIPO K NR 15 - 25 MM</t>
  </si>
  <si>
    <t>167 008 00087</t>
  </si>
  <si>
    <t>LIMA TIPO K NR 15 - 31 MM</t>
  </si>
  <si>
    <t>167 008 00088</t>
  </si>
  <si>
    <t>LIMA TIPO K NR 20 - 21 MM</t>
  </si>
  <si>
    <t>167 008 00089</t>
  </si>
  <si>
    <t>LIMA TIPO K NR 20 - 25 MM</t>
  </si>
  <si>
    <t>167 008 00090</t>
  </si>
  <si>
    <t>LIMA TIPO K NR 20 - 31 MM</t>
  </si>
  <si>
    <t>167 008 00091</t>
  </si>
  <si>
    <t>LIMA TIPO K NR 25 - 21 MM</t>
  </si>
  <si>
    <t>167 008 00092</t>
  </si>
  <si>
    <t>LIMA TIPO K NR 25 - 25 MM</t>
  </si>
  <si>
    <t>167 008 00093</t>
  </si>
  <si>
    <t>LIMA TIPO K NR 25 - 31 MM</t>
  </si>
  <si>
    <t>167 008 00094</t>
  </si>
  <si>
    <t>LIMA TIPO K NR 6 - 21 MM</t>
  </si>
  <si>
    <t>167 008 00095</t>
  </si>
  <si>
    <t>LIMA TIPO K NR 6 - 25 MM</t>
  </si>
  <si>
    <t>167 008 00096</t>
  </si>
  <si>
    <t>LIMA TIPO K NR 6 - 31 MM</t>
  </si>
  <si>
    <t>167 008 00097</t>
  </si>
  <si>
    <t>LIMA TIPO K NR 8 - 21 MM</t>
  </si>
  <si>
    <t>167 008 00098</t>
  </si>
  <si>
    <t>LIMA TIPO K NR 8 - 25 MM</t>
  </si>
  <si>
    <t>167 008 00099</t>
  </si>
  <si>
    <t>LIMA TIPO K NR 8 - 31 MM</t>
  </si>
  <si>
    <t>167 001 00801</t>
  </si>
  <si>
    <t>LIQUIDO PARA CIMENTO OXIFOSFATO DE ZINCO - FRASCO 10 ML</t>
  </si>
  <si>
    <t>167 001 00589</t>
  </si>
  <si>
    <t>LIQUIDO PARA RESINA ACRILICA AUTOPOLIMERIZAVEL FRASCO 250 ML</t>
  </si>
  <si>
    <t>LIXA DIAMANTADA PARA ARCO MICROCUT REFIL - PACOTE 5 UNIDADES</t>
  </si>
  <si>
    <t>167 007 00329</t>
  </si>
  <si>
    <t>LUGOL 2% - FRASCO 500ML</t>
  </si>
  <si>
    <t>167 007 00121</t>
  </si>
  <si>
    <t>LUVA CIRURGICA ESTERIL TAMANHO 6,5</t>
  </si>
  <si>
    <t>167 001 00348</t>
  </si>
  <si>
    <t>LUVA CIRURGICA ESTERIL TAMANHO 7,5</t>
  </si>
  <si>
    <t>167 007 00128</t>
  </si>
  <si>
    <t>LUVA CIRURGICA ESTERIL TAMANHO 8</t>
  </si>
  <si>
    <t>167 007 00138</t>
  </si>
  <si>
    <t>LUVA DE LATEX PARA PROCEDIMENTO - TAMANHO G - CAIXA COM 100 UNIDADES</t>
  </si>
  <si>
    <t>167 007 00136</t>
  </si>
  <si>
    <t>LUVA DE LATEX PARA PROCEDIMENTO - TAMANHO P - CAIXA COM 100 UNIDADES</t>
  </si>
  <si>
    <t>167 007 00132</t>
  </si>
  <si>
    <t>LUVA DE LATEX PARA PROCEDIMENTO - TAMANHO PP - CAIXA COM 100 UNIDADES</t>
  </si>
  <si>
    <t>167 008 00487</t>
  </si>
  <si>
    <t>MANDRIL CONTRA-ANGULO CA</t>
  </si>
  <si>
    <t>167 008 00606</t>
  </si>
  <si>
    <t>MANDRIL METALICO PARA DISCOS E SERRA NA PECA DE MAO (PM)</t>
  </si>
  <si>
    <t>167 001 01056</t>
  </si>
  <si>
    <t>MANTA TERMICA ALUMINIZADA</t>
  </si>
  <si>
    <t>167 008 00520</t>
  </si>
  <si>
    <t>MARCADOR DE BANDA ESTRELA DE BOONE - (3,5 - 5,0 MM)</t>
  </si>
  <si>
    <t>167 008 00202</t>
  </si>
  <si>
    <t>MASCARA ADULTO COM RESERVATORIO</t>
  </si>
  <si>
    <t>167 007 00280</t>
  </si>
  <si>
    <t>MASCARA DE RESPIRACAO ARTIFICIAL DESCARTAVEL</t>
  </si>
  <si>
    <t>167 008 00200</t>
  </si>
  <si>
    <t>MASCARA INFANTIL COM RESERVATORIO</t>
  </si>
  <si>
    <t>167 008 00455</t>
  </si>
  <si>
    <t>MICROCUT- KIT 1 ARCO COM SERRA E 1 LIXA DIAMANTADA</t>
  </si>
  <si>
    <t>167 008 00220</t>
  </si>
  <si>
    <t>MOLA ABERTA DE NITI</t>
  </si>
  <si>
    <t>167 008 00222</t>
  </si>
  <si>
    <t>MOLA ORTODONTICA ABERTA DE ACO</t>
  </si>
  <si>
    <t>167 008 00223</t>
  </si>
  <si>
    <t>MOLA ORTODONTICA FECHADA DE ACO</t>
  </si>
  <si>
    <t>167 008 00456</t>
  </si>
  <si>
    <t>MOLDEIRA PARCIAL GIRATORIA ALUMINIO NR 87</t>
  </si>
  <si>
    <t>167 008 00457</t>
  </si>
  <si>
    <t>MOLDEIRAS INOX RASA LISA ADULTO</t>
  </si>
  <si>
    <t>167 007 00149</t>
  </si>
  <si>
    <t>MOXA BASTAO PARA ACUPUNTURA</t>
  </si>
  <si>
    <t>167 008 00600</t>
  </si>
  <si>
    <t>MULTI EXERCITADOR DE MÃO PARA FLEXAO E EXTENSAO ELASTICA DOS DEDOS</t>
  </si>
  <si>
    <t>167 001 00362</t>
  </si>
  <si>
    <t>OLEO LUBRIFICANTE ODONTOLOGICO EM SPRAY 200 ML</t>
  </si>
  <si>
    <t>167 008 00642</t>
  </si>
  <si>
    <t>OVER BALL</t>
  </si>
  <si>
    <t>167 001 00363</t>
  </si>
  <si>
    <t>OXIDO DE ZINCO - PO 50 GR.</t>
  </si>
  <si>
    <t>167 001 00364</t>
  </si>
  <si>
    <t>PAPEL ABSORVENTE 1 SERIE 15 A 40 CAIXA 120 CONES</t>
  </si>
  <si>
    <t>167 001 00366</t>
  </si>
  <si>
    <t>PAPEL ABSORVENTE 2 SERIE 45 A 80 CAIXA 120 CONES</t>
  </si>
  <si>
    <t>PAPEL CREPADO 40 CM X 40 CM PCT 500</t>
  </si>
  <si>
    <t>167 007 00154</t>
  </si>
  <si>
    <t>PAPEL LENCOL DESCARTAVEL ROLO 70 CM X 50 CM</t>
  </si>
  <si>
    <t>167 001 00374</t>
  </si>
  <si>
    <t>PARAMONOCLOROFENOL CANFORADO FRASCO 20 ML</t>
  </si>
  <si>
    <t>167 008 00543</t>
  </si>
  <si>
    <t>PASTA COM BOLSA PARA ULTRASSOM</t>
  </si>
  <si>
    <t>167 001 00597</t>
  </si>
  <si>
    <t>PASTA DIAMANTADA EXTRA FINA 2G</t>
  </si>
  <si>
    <t>167 001 00669</t>
  </si>
  <si>
    <t>PASTA DIAMANTADA EXTRA FINA 4G</t>
  </si>
  <si>
    <t>167 001 01045</t>
  </si>
  <si>
    <t>PASTA PARA SOLDA PRATA</t>
  </si>
  <si>
    <t>167 001 00377</t>
  </si>
  <si>
    <t>PASTA PROFILATICA COM FLUOR PASTA HERJOS BISNAGA 90 G</t>
  </si>
  <si>
    <t>167 001 00821</t>
  </si>
  <si>
    <t>PASTA REFRATARIA IPS</t>
  </si>
  <si>
    <t>167 008 00668</t>
  </si>
  <si>
    <t>PEÇA RETA BAIXA ROTACAO</t>
  </si>
  <si>
    <t>167 008 00459</t>
  </si>
  <si>
    <t>PEDRA PARA AFIAR INSTRUMENTAL RETANGULAR</t>
  </si>
  <si>
    <t>167 008 00460</t>
  </si>
  <si>
    <t>PEDRA PARA AFIAR INSTRUMENTAL TRIANGULAR</t>
  </si>
  <si>
    <t>167 001 00379</t>
  </si>
  <si>
    <t>PEDRA POMES EXTRA FINA POTE 100 G</t>
  </si>
  <si>
    <t>167 001 01080</t>
  </si>
  <si>
    <t>PELICULA PROTETORA DE ACRILATO EM SPRAY</t>
  </si>
  <si>
    <t>167 008 00564</t>
  </si>
  <si>
    <t>PINCA ALLIS ACO INOXIDAVEL 16 CM</t>
  </si>
  <si>
    <t>167 008 00566</t>
  </si>
  <si>
    <t>PINCA BACKAUS ACO INOXIDAVEL 13 CM</t>
  </si>
  <si>
    <t>167 008 00461</t>
  </si>
  <si>
    <t>PINCA CLINICA PARA ALGODAO</t>
  </si>
  <si>
    <t>167 008 00592</t>
  </si>
  <si>
    <t>PINCA DENTE DE RATO 14 CM</t>
  </si>
  <si>
    <t>167 008 00104</t>
  </si>
  <si>
    <t>PINCA DIETRICH 14 CM</t>
  </si>
  <si>
    <t>167 008 00567</t>
  </si>
  <si>
    <t>PINCA HEMOSTATICA RETA ACO INOXIDAVEL 14 CM</t>
  </si>
  <si>
    <t>167 008 00568</t>
  </si>
  <si>
    <t>PINCA IRIS CURVA ACO INOXIDAVEL 16 CM</t>
  </si>
  <si>
    <t>167 008 00569</t>
  </si>
  <si>
    <t>PINCA KELLY CURVA ACO INOXIDAVEL 16 CM</t>
  </si>
  <si>
    <t>167 008 00462</t>
  </si>
  <si>
    <t>PINCA MICRO MOSQUITO</t>
  </si>
  <si>
    <t>167 008 00570</t>
  </si>
  <si>
    <t>PINCA MOSQUITO CURVA ACO INOXIDAVEL 14 CM</t>
  </si>
  <si>
    <t>167 008 00517</t>
  </si>
  <si>
    <t>PINCA ORTODONTICA PARA BRAQUETE</t>
  </si>
  <si>
    <t>167 008 00463</t>
  </si>
  <si>
    <t>PINCA PARA CARBONO</t>
  </si>
  <si>
    <t>167 008 00594</t>
  </si>
  <si>
    <t>PINCA PORTA AGULHA MATHIE RETO 14 15 17 CM</t>
  </si>
  <si>
    <t>167 008 00465</t>
  </si>
  <si>
    <t>PINCEL PELO DE MARTA UNIDADE</t>
  </si>
  <si>
    <t>167 001 00756</t>
  </si>
  <si>
    <t>PINO DE FIBRA DE VIDRO NR  2-E</t>
  </si>
  <si>
    <t>167 001 00700</t>
  </si>
  <si>
    <t>PINO DE FIBRA DE VIDRO NR 0,5</t>
  </si>
  <si>
    <t>167 001 00701</t>
  </si>
  <si>
    <t>PINO DE FIBRA DE VIDRO NR 0,5-E</t>
  </si>
  <si>
    <t>167 001 00702</t>
  </si>
  <si>
    <t>PINO DE FIBRA DE VIDRO NR 1- E</t>
  </si>
  <si>
    <t>167 001 00382</t>
  </si>
  <si>
    <t>PINO DE FIBRA DE VIDRO NR 2 REFORPOST CAIXA COM 5 UNIDADES</t>
  </si>
  <si>
    <t>167 001 00383</t>
  </si>
  <si>
    <t>PINO DE FIBRA DE VIDRO NR 3 REFORPOST CAIXA COM 5 UNIDADES</t>
  </si>
  <si>
    <t>167 008 00100</t>
  </si>
  <si>
    <t>PINO METALICO PARA COROA PROVISORIA METALPIN</t>
  </si>
  <si>
    <t>167 008 00555</t>
  </si>
  <si>
    <t>PLACA DE PETRI</t>
  </si>
  <si>
    <t>167 008 00466</t>
  </si>
  <si>
    <t>PLACA DE VIDRO 10 MM</t>
  </si>
  <si>
    <t>167 008 00468</t>
  </si>
  <si>
    <t>PLACA DE VIDRO GROSSA 20 MM</t>
  </si>
  <si>
    <t>167 001 00386</t>
  </si>
  <si>
    <t>PLACA PARA CONFECCAO DE MOLDEIRA DE CLAREAMENTO QUADRADA OU REDONDA 1 MM</t>
  </si>
  <si>
    <t>167 008 00490</t>
  </si>
  <si>
    <t>PLACA TIPO TRILHO PARA ARTICULADOR</t>
  </si>
  <si>
    <t>167 008 00161</t>
  </si>
  <si>
    <t>POLIDOR DE CERAMICA FORMATO CHAMA</t>
  </si>
  <si>
    <t>167 008 00160</t>
  </si>
  <si>
    <t>167 008 00162</t>
  </si>
  <si>
    <t>POLIDOR DE CERAMICA FORMATO CHAMA G</t>
  </si>
  <si>
    <t>167 008 00167</t>
  </si>
  <si>
    <t>POLIDOR DE CERAMICA FORMATO LENTILHA</t>
  </si>
  <si>
    <t>167 008 00168</t>
  </si>
  <si>
    <t>167 008 00166</t>
  </si>
  <si>
    <t>POLIDOR DE CERAMICA FORMATO LENTILHA GRANULACAO FINA PARA PECA DE MAO (PM)</t>
  </si>
  <si>
    <t>167 008 00163</t>
  </si>
  <si>
    <t>POLIDOR DE CERAMICA FORMATO RODA</t>
  </si>
  <si>
    <t>167 008 00164</t>
  </si>
  <si>
    <t>167 008 00165</t>
  </si>
  <si>
    <t>167 001 00665</t>
  </si>
  <si>
    <t>POMADA OFTALMOLOGICA REGENCEL 3,5 G</t>
  </si>
  <si>
    <t>167 008 00481</t>
  </si>
  <si>
    <t>PONTA DE ULTRASSOM PERIO SUB</t>
  </si>
  <si>
    <t>167 008 00482</t>
  </si>
  <si>
    <t>PONTA DE ULTRASSOM PERIO SUPRA</t>
  </si>
  <si>
    <t>167 008 00662</t>
  </si>
  <si>
    <t>PONTA DIAMANTADA CILINDRICA TOPO PLANO 2096F - FG</t>
  </si>
  <si>
    <t>167 008 00658</t>
  </si>
  <si>
    <t>PONTA DIAMANTADA ESFERICA 1012 - FG</t>
  </si>
  <si>
    <t>167 008 00660</t>
  </si>
  <si>
    <t>PONTA DIAMANTADA ESFERICA 1014 - FG</t>
  </si>
  <si>
    <t>167 008 00659</t>
  </si>
  <si>
    <t>PONTA DIAMANTADA ESFERICA 1014HL - FG</t>
  </si>
  <si>
    <t>167 008 00661</t>
  </si>
  <si>
    <t>PONTA DIAMANTADA ESFERICA 1016 - FG</t>
  </si>
  <si>
    <t>167 008 00183</t>
  </si>
  <si>
    <t>PONTAS AVULSAS PARA SERINGA CENTRIX</t>
  </si>
  <si>
    <t>167 008 00484</t>
  </si>
  <si>
    <t>PORTA AMALGAMA DE ACO INOX</t>
  </si>
  <si>
    <t>167 008 00469</t>
  </si>
  <si>
    <t>PORTA AMALGAMA DE PLASTICO</t>
  </si>
  <si>
    <t>167 008 00102</t>
  </si>
  <si>
    <t>PORTA FILME RADIOGRAFICO DE PLASTICO PVC PARA 4 FILMES ODONTOLOGICOS</t>
  </si>
  <si>
    <t>167 008 00467</t>
  </si>
  <si>
    <t>PORTA MATRIZ DE ACO TOFFLEMIRE INFANTIL E ADULTO</t>
  </si>
  <si>
    <t>167 008 00518</t>
  </si>
  <si>
    <t>POSICIONADOR DE BRAQUETES</t>
  </si>
  <si>
    <t>167 008 00124</t>
  </si>
  <si>
    <t>POSICIONADOR RADIOGRAFICO ENDODONTICO</t>
  </si>
  <si>
    <t>167 008 00470</t>
  </si>
  <si>
    <t>POTE DAPPEN DE SILICONE</t>
  </si>
  <si>
    <t>167 008 00616</t>
  </si>
  <si>
    <t>POTE DE VIDRO TIPO PALADON</t>
  </si>
  <si>
    <t>167 008 00197</t>
  </si>
  <si>
    <t>PRENDEDOR DE GUARDANAPOS TIPO JACARE</t>
  </si>
  <si>
    <t>167 007 00099</t>
  </si>
  <si>
    <t>PRESERVATIVO SEM LUBRIFICANTE UNIDADE</t>
  </si>
  <si>
    <t>167 002 00334</t>
  </si>
  <si>
    <t>PUNCH DERMATOLOGICO Nº 6 MM</t>
  </si>
  <si>
    <t>167 008 00652</t>
  </si>
  <si>
    <t>RAMPA PARA ALONGAMENTO</t>
  </si>
  <si>
    <t>167 001 00398</t>
  </si>
  <si>
    <t>REFIL ENDOMETRICO PARA TAMBOREL PACOTE COM 50 UNIDADES</t>
  </si>
  <si>
    <t>167 001 00668</t>
  </si>
  <si>
    <t>REFIL MATRIZ DE ACO UNIMATRIX CX 50 UNIDADES</t>
  </si>
  <si>
    <t>167 008 00471</t>
  </si>
  <si>
    <t>REGUA FOX PARA CONFECCAO DE PROTESE TOTAL</t>
  </si>
  <si>
    <t>167 008 00611</t>
  </si>
  <si>
    <t>REGUA MILIMETRADA PARA ENDODONTIA</t>
  </si>
  <si>
    <t>RESINA ACRILICA AUTOPOLIMERIZAVEL COR 62 - 78 G</t>
  </si>
  <si>
    <t>167 001 00402</t>
  </si>
  <si>
    <t>RESINA ACRILICA AUTOPOLIMERIZAVEL COR 66 78 G</t>
  </si>
  <si>
    <t>167 001 00403</t>
  </si>
  <si>
    <t>RESINA ACRILICA AUTOPOLIMERIZAVEL COR 69 78 G</t>
  </si>
  <si>
    <t>167 001 00405</t>
  </si>
  <si>
    <t>RESINA ACRILICA AUTOPOLIMERIZAVEL COR VERMELHA 25 G</t>
  </si>
  <si>
    <t>167 001 00704</t>
  </si>
  <si>
    <t>RESINA ACRILICA INCOLOR 75 - 80 G</t>
  </si>
  <si>
    <t>167 001 00579</t>
  </si>
  <si>
    <t>RESINA COMPOSTA NANOPARTICULAS - COR A1</t>
  </si>
  <si>
    <t>167 001 00703</t>
  </si>
  <si>
    <t>RESINA COMPOSTA NANOPARTICULAS - COR B1</t>
  </si>
  <si>
    <t>167 001 00796</t>
  </si>
  <si>
    <t>RESINA COMPOSTA NANOPARTICULAS COR A1E - Z350</t>
  </si>
  <si>
    <t>167 001 00580</t>
  </si>
  <si>
    <t>RESINA COMPOSTA NANOPARTICULAS COR A2</t>
  </si>
  <si>
    <t>167 001 00797</t>
  </si>
  <si>
    <t>RESINA COMPOSTA NANOPARTICULAS COR A2E - Z350</t>
  </si>
  <si>
    <t>167 001 00581</t>
  </si>
  <si>
    <t>RESINA COMPOSTA NANOPARTICULAS COR A3</t>
  </si>
  <si>
    <t>167 001 00588</t>
  </si>
  <si>
    <t>RESINA COMPOSTA NANOPARTICULAS COR A3,5</t>
  </si>
  <si>
    <t>167 001 00798</t>
  </si>
  <si>
    <t>RESINA COMPOSTA NANOPARTICULAS COR A3E - Z350</t>
  </si>
  <si>
    <t>167 001 00661</t>
  </si>
  <si>
    <t>RESINA COMPOSTA NANOPARTICULAS COR A4</t>
  </si>
  <si>
    <t>RESINA COMPOSTA NANOPARTICULAS COR B2</t>
  </si>
  <si>
    <t>RESINA COMPOSTA NANOPARTICULAS COR B3</t>
  </si>
  <si>
    <t>167 001 00638</t>
  </si>
  <si>
    <t>RESINA COMPOSTA NANOPARTICULAS COR BL</t>
  </si>
  <si>
    <t>167 001 00663</t>
  </si>
  <si>
    <t>RESINA COMPOSTA NANOPARTICULAS COR C2</t>
  </si>
  <si>
    <t>167 001 00666</t>
  </si>
  <si>
    <t>RESINA COMPOSTA NANOPARTICULAS COR C3</t>
  </si>
  <si>
    <t>167 001 00667</t>
  </si>
  <si>
    <t>RESINA COMPOSTA NANOPARTICULAS COR CL</t>
  </si>
  <si>
    <t>167 001 01061</t>
  </si>
  <si>
    <t>RESINA FOTOPOLIMERIZAVEL TIPO FLUIDO (FLOW) - COR A2</t>
  </si>
  <si>
    <t>167 001 00422</t>
  </si>
  <si>
    <t>RESINA FOTOPOLIMERIZAVEL TIPO FLUIDO (FLOW) - COR A3</t>
  </si>
  <si>
    <t>167 001 00411</t>
  </si>
  <si>
    <t>RESINA FOTOPOLIMERIZAVEL TIPO FLUIDO (FLOW) - COR A3,5</t>
  </si>
  <si>
    <t>167 008 00602</t>
  </si>
  <si>
    <t>ROLO DE MASSAGEM COM 2 BOLAS CRAVO</t>
  </si>
  <si>
    <t>167 008 00651</t>
  </si>
  <si>
    <t>ROLO DE MASSAGEM COM 3 BOLAS CRAVO</t>
  </si>
  <si>
    <t>167 008 00669</t>
  </si>
  <si>
    <t>ROLO DE POSICIONAMENTO PARA APOIO DO PACIENTE</t>
  </si>
  <si>
    <t>167 008 00650</t>
  </si>
  <si>
    <t>ROLO PARA PILATES SOLIDO E PROPRIOCEPTIVO</t>
  </si>
  <si>
    <t>167 008 00494</t>
  </si>
  <si>
    <t>SACA PROTESE</t>
  </si>
  <si>
    <t>167 007 00042</t>
  </si>
  <si>
    <t>SACO DE LIXO INFECTANTE 100 LITROS PACOTE 100 UNIDADES</t>
  </si>
  <si>
    <t>167 007 00208</t>
  </si>
  <si>
    <t>SACO DE LIXO INFECTANTE 15 L PACOTE 100 UNIDADES</t>
  </si>
  <si>
    <t>167 007 00041</t>
  </si>
  <si>
    <t>SACO DE LIXO INFECTANTE 30 LITROS PCT 100 UND</t>
  </si>
  <si>
    <t>167 007 00210</t>
  </si>
  <si>
    <t>SACO DE LIXO INFECTANTE 50 L PACOTE 100 UNIDADES</t>
  </si>
  <si>
    <t>167 006 00001</t>
  </si>
  <si>
    <t>SACO PLASTICO TRANSPARENTE 06 X 20 CM SAQUINHO DE CHUP CHUP PACOTE 1000 UNIDADES</t>
  </si>
  <si>
    <t>167 001 01066</t>
  </si>
  <si>
    <t>SAPATILHA DESCARTAVEL BRANCA G20</t>
  </si>
  <si>
    <t>167 008 00472</t>
  </si>
  <si>
    <t>SERINGA CARPULE</t>
  </si>
  <si>
    <t>167 007 00107</t>
  </si>
  <si>
    <t>SERINGA HIPODERMICA 1 ML COM AGULHA 13X0,45 MM</t>
  </si>
  <si>
    <t>167 007 00331</t>
  </si>
  <si>
    <t>SERINGA HIPODERMICA DESCARTAVEL COM AGULHA - 05 ML</t>
  </si>
  <si>
    <t>167 007 00332</t>
  </si>
  <si>
    <t>SERINGA HIPODERMICA DESCARTAVEL COM AGULHA - 10 ML</t>
  </si>
  <si>
    <t>167 007 00172</t>
  </si>
  <si>
    <t>SERINGA HIPODERMICA DESCARTAVEL SEM AGULHA 10 ML UNIDADE</t>
  </si>
  <si>
    <t>167 007 00177</t>
  </si>
  <si>
    <t>SERINGA HIPODERMICA DESCARTAVEL SEM AGULHA 3 ML UNIDADE</t>
  </si>
  <si>
    <t>167 007 00179</t>
  </si>
  <si>
    <t>SERINGA HIPODERMICA DESCARTAVEL SEM AGULHA 5 ML UNIDADE</t>
  </si>
  <si>
    <t>167 008 00169</t>
  </si>
  <si>
    <t>SERRA PARA ARCO TIPO MICROCUT REFIL</t>
  </si>
  <si>
    <t>167 008 00473</t>
  </si>
  <si>
    <t>SINDESMOTOMO NR 1 DUPLO</t>
  </si>
  <si>
    <t>167 001 01077</t>
  </si>
  <si>
    <t>SISTEMA DE COMPRESSÃO LEVE 2 CAMADAS</t>
  </si>
  <si>
    <t>167 001 00679</t>
  </si>
  <si>
    <t>SISTEMA DE FIBRA OPTICA DESCARTAVEL - KIT FIBRA LASER DUO 1X0,4MM</t>
  </si>
  <si>
    <t>167 001 00673</t>
  </si>
  <si>
    <t>SISTEMA TIPO UNIMATRIX KIT 2 GRAMPOS 50 MATRIZES</t>
  </si>
  <si>
    <t>167 001 00890</t>
  </si>
  <si>
    <t>SOLDA DE PRATA 5 MM</t>
  </si>
  <si>
    <t>167 007 00057</t>
  </si>
  <si>
    <t>SOLUCAO DE BISSULFITO 2% 1L</t>
  </si>
  <si>
    <t>167 001 00452</t>
  </si>
  <si>
    <t>SOLUCAO HEMOSTATICA SEM EPINEFRINA HEMOSTOP FRASCO 10 ML</t>
  </si>
  <si>
    <t>167 007 00098</t>
  </si>
  <si>
    <t>SONDA DE ASPIRACAO TRAQUEAL 10</t>
  </si>
  <si>
    <t>167 007 00100</t>
  </si>
  <si>
    <t>SONDA DE ASPIRACAO TRAQUEAL 12</t>
  </si>
  <si>
    <t>167 007 00108</t>
  </si>
  <si>
    <t>SONDA DE ASPIRACAO TRAQUEAL 8</t>
  </si>
  <si>
    <t>167 008 00474</t>
  </si>
  <si>
    <t>SONDA ENDODONTICA RHEIN</t>
  </si>
  <si>
    <t>167 008 00476</t>
  </si>
  <si>
    <t>SONDA EXPLORADORA NR 23</t>
  </si>
  <si>
    <t>167 007 00322</t>
  </si>
  <si>
    <t>SORO FISIOLOGICO 0,9% - AMPOLA 10 ML</t>
  </si>
  <si>
    <t>167 007 00209</t>
  </si>
  <si>
    <t>SORO FISIOLOGICO 0,9% COM BICO DOSADOR - FRASCO 100 ML</t>
  </si>
  <si>
    <t>167 007 00323</t>
  </si>
  <si>
    <t>SORO FISIOLOGICO 0,9% SISTEMA FECHADO - 100 ML</t>
  </si>
  <si>
    <t>SPRAY PARA TESTE DE VITALIDADE ENDO ICE OU ENDO FROST FRASCO 200 ML</t>
  </si>
  <si>
    <t>167 008 00225</t>
  </si>
  <si>
    <t>STOP PARA ARCOS RETANGULARES</t>
  </si>
  <si>
    <t>SUGADOR CIRURGICO ESTERIL DESCARTAVEL CX 20 UNIDADES</t>
  </si>
  <si>
    <t>167 001 00458</t>
  </si>
  <si>
    <t>SUGADOR DE SALIVA DESCARTAVEL PACOTE 40 UNIDADES</t>
  </si>
  <si>
    <t>167 008 00559</t>
  </si>
  <si>
    <t>SUPORTE PARA COLETOR PERFUROCORTANTE 13 L</t>
  </si>
  <si>
    <t>167 008 00586</t>
  </si>
  <si>
    <t>SUPORTE PARA COLETOR PERFUROCORTANTE 7 L</t>
  </si>
  <si>
    <t>167 008 00587</t>
  </si>
  <si>
    <t>TACA DE BORRACHA CA COM PROTETOR PARA PROFILAXIA</t>
  </si>
  <si>
    <t>167 007 00148</t>
  </si>
  <si>
    <t>TALA DE IMOBILIZACAO MOLDAVEL TAM G</t>
  </si>
  <si>
    <t>167 007 00145</t>
  </si>
  <si>
    <t>TALA DE IMOBILIZACAO MOLDAVEL TAM M</t>
  </si>
  <si>
    <t>167 007 00147</t>
  </si>
  <si>
    <t>TALA DE IMOBILIZACAO MOLDAVEL TAM P</t>
  </si>
  <si>
    <t>167 008 00612</t>
  </si>
  <si>
    <t>TAMBOREL DE ALUMINIO PARA ENDODONTIA</t>
  </si>
  <si>
    <t>167 008 00522</t>
  </si>
  <si>
    <t>TENSIOMETRO ORTODONTICO - (50 A 500GF)</t>
  </si>
  <si>
    <t>167 008 00495</t>
  </si>
  <si>
    <t>TERMOMETRO DIGITAL CLINICO INFRAVERMELHO SEM</t>
  </si>
  <si>
    <t>167 008 00562</t>
  </si>
  <si>
    <t>TERMOMETRO TIPO CAPELA PARA CAIXA DE VACINA</t>
  </si>
  <si>
    <t>167 008 00477</t>
  </si>
  <si>
    <t>TESOURA IRIS PONTA CURVA 11,5 CM</t>
  </si>
  <si>
    <t>167 008 00554</t>
  </si>
  <si>
    <t>TESOURA IRIS PONTA RETA 11,5 CM</t>
  </si>
  <si>
    <t>167 008 00483</t>
  </si>
  <si>
    <t>TESOURA METZEMBAUM CURVA 14CM</t>
  </si>
  <si>
    <t>167 001 01072</t>
  </si>
  <si>
    <t>TESTE RAPIDO DE PROTEINA SWAB+ REAGEN</t>
  </si>
  <si>
    <t>167 008 00103</t>
  </si>
  <si>
    <t>TIRA DE LIXA ABRASIVA PARA AMALGAMA</t>
  </si>
  <si>
    <t>167 001 00463</t>
  </si>
  <si>
    <t>TIRA DE LIXA DE POLIESTER PARA RESINA OU CIMENTO DE IONOMERO DE VIDRO CAIXA 150 UNIDADES</t>
  </si>
  <si>
    <t>167 001 00464</t>
  </si>
  <si>
    <t>TIRA DE POLIESTER PARA RESINA PACOTE 50 UNIDADES</t>
  </si>
  <si>
    <t>167 008 00181</t>
  </si>
  <si>
    <t>TIRA DIAMANTADA SERRILHADA</t>
  </si>
  <si>
    <t>167 007 00198</t>
  </si>
  <si>
    <t>TIRA TRANCADA DE FIBRA DE VIDRO IMPREGNADA INTERLIG CAIXA 3 UNIDADES</t>
  </si>
  <si>
    <t>167 007 00106</t>
  </si>
  <si>
    <t>TORNEIRA DESCARTAVEL 3 VIAS TREE WAY CX 50 UNID</t>
  </si>
  <si>
    <t>167 008 00571</t>
  </si>
  <si>
    <t>TRAVESSEIRO EM ESPUMA REVESTIDO EM COURVIN</t>
  </si>
  <si>
    <t>167 008 00252</t>
  </si>
  <si>
    <t>TUBO AUTOLIGADO SIMPLES PARA COLAGEM ROTH 022" - DENTES 16/17</t>
  </si>
  <si>
    <t>167 008 00251</t>
  </si>
  <si>
    <t>TUBO AUTOLIGADO SIMPLES PARA COLAGEM ROTH 022" - DENTES 26/27</t>
  </si>
  <si>
    <t>167 008 00249</t>
  </si>
  <si>
    <t>TUBO AUTOLIGADO SIMPLES PARA COLAGEM ROTH 022" - DENTES 36/37</t>
  </si>
  <si>
    <t>167 008 00250</t>
  </si>
  <si>
    <t>TUBO AUTOLIGADO SIMPLES PARA COLAGEM ROTH 022" - DENTES 46/47</t>
  </si>
  <si>
    <t>167 008 00253</t>
  </si>
  <si>
    <t>TUBO CRUZADO 022"</t>
  </si>
  <si>
    <t>167 008 00254</t>
  </si>
  <si>
    <t>TUBO DE PROTECAO PLASTICO 0,75 MM  - COR CINZA</t>
  </si>
  <si>
    <t>167 008 00255</t>
  </si>
  <si>
    <t>TUBO DE PROTECAO PLASTICO 0,95 MM  - COR CINZA</t>
  </si>
  <si>
    <t>167 008 00246</t>
  </si>
  <si>
    <t>TUBO DUPLO CONVERSIVEL PARA COLAGEM ROTH 022" - DENTE 36</t>
  </si>
  <si>
    <t>167 008 00247</t>
  </si>
  <si>
    <t>TUBO DUPLO CONVERSIVEL PARA COLAGEM ROTH 022" - DENTE 46</t>
  </si>
  <si>
    <t>167 008 00234</t>
  </si>
  <si>
    <t>TUBO DUPLO CONVERSIVEL PARA SOLDA ROTH 022" - DENTE 16</t>
  </si>
  <si>
    <t>167 008 00235</t>
  </si>
  <si>
    <t>TUBO DUPLO CONVERSIVEL PARA SOLDA ROTH 022" - DENTE 26</t>
  </si>
  <si>
    <t>167 008 00610</t>
  </si>
  <si>
    <t>TUBO ELASTICO PARA EXERCICIOS - EXTRA FORTE ( METRO )</t>
  </si>
  <si>
    <t>167 008 00609</t>
  </si>
  <si>
    <t>TUBO ELASTICO PARA EXERCICIOS - FORTE ( METRO )</t>
  </si>
  <si>
    <t>167 008 00607</t>
  </si>
  <si>
    <t>TUBO ELASTICO PARA EXERCICIOS - LEVE ( METRO )</t>
  </si>
  <si>
    <t>167 008 00608</t>
  </si>
  <si>
    <t>TUBO ELASTICO PARA EXERCICIOS - MEDIO ( METRO )</t>
  </si>
  <si>
    <t>167 008 00248</t>
  </si>
  <si>
    <t>TUBO LINGUAL PARA BARRA PALATINA - SOLDA</t>
  </si>
  <si>
    <t>167 008 00364</t>
  </si>
  <si>
    <t>TUBO ORTODONTICO DE PROTECAO</t>
  </si>
  <si>
    <t>167 008 00238</t>
  </si>
  <si>
    <t>TUBO SIMPLES CONVERSIVEL PARA COLAGEM ROTH / CAPELOZZA - DENTE 16</t>
  </si>
  <si>
    <t>167 008 00239</t>
  </si>
  <si>
    <t>TUBO SIMPLES CONVERSIVEL PARA COLAGEM ROTH / CAPELOZZA - DENTE 26</t>
  </si>
  <si>
    <t>167 008 00242</t>
  </si>
  <si>
    <t>TUBO SIMPLES CONVERSIVEL PARA COLAGEM ROTH / CAPELOZZA - DENTE 36</t>
  </si>
  <si>
    <t>167 008 00244</t>
  </si>
  <si>
    <t>TUBO SIMPLES CONVERSIVEL PARA COLAGEM ROTH / CAPELOZZA - DENTE 46</t>
  </si>
  <si>
    <t>167 008 00237</t>
  </si>
  <si>
    <t>TUBO SIMPLES CONVERSIVEL PARA SOLDA ROTH / CAPELOZZA - DENTE 26</t>
  </si>
  <si>
    <t>167 008 00236</t>
  </si>
  <si>
    <t>TUBO SIMPLES CONVERSIVEL PARA SOLDA ROTH 022" - DENTE 16</t>
  </si>
  <si>
    <t>167 008 00240</t>
  </si>
  <si>
    <t>TUBO SIMPLES PARA COLAGEM ROTH 022" - DENTE 17</t>
  </si>
  <si>
    <t>167 008 00241</t>
  </si>
  <si>
    <t>TUBO SIMPLES PARA COLAGEM ROTH 022" - DENTE 27</t>
  </si>
  <si>
    <t>167 008 00243</t>
  </si>
  <si>
    <t>TUBO SIMPLES PARA COLAGEM ROTH 022" - DENTE 37</t>
  </si>
  <si>
    <t>167 008 00245</t>
  </si>
  <si>
    <t>TUBO SIMPLES PARA COLAGEM ROTH 022" - DENTE 47</t>
  </si>
  <si>
    <t>167 008 00232</t>
  </si>
  <si>
    <t>TUBO TRIPLO CONVERSIVEL PARA SOLDA ROTH 022" - DENTE 16</t>
  </si>
  <si>
    <t>167 008 00233</t>
  </si>
  <si>
    <t>TUBO TRIPLO CONVERSIVEL PARA SOLDA ROTH 022" - DENTE 26</t>
  </si>
  <si>
    <t>167 007 00202</t>
  </si>
  <si>
    <t>VASELINA SOLIDA BISNAGA 30 G</t>
  </si>
  <si>
    <t>167 001 00469</t>
  </si>
  <si>
    <t>VERNIZ CAVITARIO VARNAL FRASCO 10 ML</t>
  </si>
  <si>
    <t>167 007 00036</t>
  </si>
  <si>
    <t>COLETOR PERFUROCORTANTE DESCARPACK 7 LITROS</t>
  </si>
  <si>
    <t>167 008 00613</t>
  </si>
  <si>
    <t>FLUTUADOR AQUATICO TIPO LIFE BELT</t>
  </si>
  <si>
    <t xml:space="preserve">Anestésico Injetável Local Lidocaína 2% Com Epinefrina </t>
  </si>
  <si>
    <t>Cursores de silicone – pacote com 100 unidades. Devem ser autoclaváveis, com perfuração, espessura de 1,5 mm, atóxico e inodoro. Marca(s) de referência: Angelus, Maquira ou equivalente, ou similar ou de melhor qualidade.</t>
  </si>
  <si>
    <t>Aquisição em 2023.</t>
  </si>
  <si>
    <t>CONSUMO MÉDIO MENSAL</t>
  </si>
  <si>
    <t>ESTOQUE ATUAL       (REF. DEZ/21)</t>
  </si>
  <si>
    <t>A atual marca contratada não atende a qualidade exigida na prestação de serviços do Sesc em Minas.</t>
  </si>
  <si>
    <t>Broca Carbide FG Cilíndrica Arredondada nº1157</t>
  </si>
  <si>
    <t>Ponta Diamantada Cônica Pontiaguda Nº 3195 FF – FG</t>
  </si>
  <si>
    <t>Lima flexofile Estéril 21 mm - 1ª Série Nº 15 a 40</t>
  </si>
  <si>
    <t>Lima flexofile Estéril 25 mm - 2ª série Nº 45 a 80</t>
  </si>
  <si>
    <t>Lima Flexofile Estéril 25mm - 1ª Série Nº 15 a 40</t>
  </si>
  <si>
    <t>UNIDADE DE MEDIDA</t>
  </si>
  <si>
    <t xml:space="preserve">VALOR TOTAL </t>
  </si>
  <si>
    <t xml:space="preserve">VALOR UNITÁRIO </t>
  </si>
  <si>
    <t>QUANTIDADE</t>
  </si>
  <si>
    <t>VALOR TOTAL</t>
  </si>
  <si>
    <t>DESCRIÇÃO</t>
  </si>
  <si>
    <t xml:space="preserve">ANEXO II - DESCRITIVO, QUANTITATIVO E VALOR ESTIMADO </t>
  </si>
  <si>
    <t xml:space="preserve">SOMA DOS LOTES </t>
  </si>
  <si>
    <t xml:space="preserve"> LOTE 02 - INTERRUPTORES E TOMADAS</t>
  </si>
  <si>
    <t>ABRAÇADEIRA DE NYLON INSULOK BRANCA 3,6 X 190 mm  REF: HELLERMANN TYTON T - 30L OU EQUIVALENTE PACOTE COM 100 PEÇAS</t>
  </si>
  <si>
    <t>ABRAÇADEIRA DE NYLON INSULOK BRANCA 4,6 X 390 mm REF: HELLERMANN TYTON T - 50L OU EQUIVALENTE PACOTE COM 100 PEÇAS</t>
  </si>
  <si>
    <t>ABRACADEIRA GALVANIZADA TIPO D COM CUNHA 1"</t>
  </si>
  <si>
    <t>ABRACADEIRA GALVANIZADA TIPO D CUNHA 3/4"</t>
  </si>
  <si>
    <t>ABRAÇADEIRA PLÁSTICA 2,5X102MM PACOTE COM 100. TOLERÂNCIA DE DIMENSÕES INF/SUP DE 5MM NO COMPRIMENTO. REF. HELLERMAN OU EQUIVALENTE</t>
  </si>
  <si>
    <t>ABRAÇADEIRA PLÁSTICA 3,7X151MM PACOTE COM 100. TOLERÂNCIA DE DIMENSÕES INF/SUP DE 5MM NO COMPRIMENTO. REF. HELLERMAN OU EQUIVALENTE</t>
  </si>
  <si>
    <t>ABRAÇADEIRA PLÁSTICA 7,6X300MM PACOTE COM 100. TOLERÂNCIA DE DIMENSÕES INF/SUP DE 5MM NO COMPRIMENTO. REF. HELLERMAN OU EQUIVALENTE</t>
  </si>
  <si>
    <t>ABRAÇADEIRA TIPO D COM CUNHA 2 POLEGADAS</t>
  </si>
  <si>
    <t>ABRACADEIRA TIPO U COM ABAS 3/4 GALVANIZADA</t>
  </si>
  <si>
    <t>ADAPTADOR PARA RECEPTACULO PORCELANA E40 PARA E27</t>
  </si>
  <si>
    <t>BARRA ROSCADA 1/4" X 1 METRO GALVANIZADA</t>
  </si>
  <si>
    <t>BARRA TRILHO DIN 2MTS</t>
  </si>
  <si>
    <t>BARRAMENTO PENTE BIFASICO 63A 1MT</t>
  </si>
  <si>
    <t>BASE PARA RELE FOTOCELULA</t>
  </si>
  <si>
    <t>BOTÃO DE EMERGÊNCIA COGUMELO CONTATO 1NA + 1NF 22MM</t>
  </si>
  <si>
    <t>SINALEIRO LED 22MM VERDE 220V</t>
  </si>
  <si>
    <t>SINALEIRO LED 22MM VERMELHO 220V</t>
  </si>
  <si>
    <t>BOTOEIRA VERDE PULSANTE DE 22 MM 1NA+1NF</t>
  </si>
  <si>
    <t>BOTOEIRA VERMELHA PULSANTE DE 22 MM 1NA+1NF</t>
  </si>
  <si>
    <t>BOX RETO PARA ELETRODUTO GALVANIZADO 1"</t>
  </si>
  <si>
    <t>BOX RETO PARA ELETRODUTO GALVANIZADO 3/4</t>
  </si>
  <si>
    <t>BOX PARA ELETRODUTO GALVANIZADO RETO 2"</t>
  </si>
  <si>
    <t>CAIXA DE PASSAGEM PLASTICA 2X4 DE EMBUTIR</t>
  </si>
  <si>
    <t>CAIXA DE PASSAGEM PLASTICA 4X4 DE EMBUTIR</t>
  </si>
  <si>
    <t>CAIXA PLÁSTICA 1 FURO PARA BOTÃO 22MM</t>
  </si>
  <si>
    <t>CAIXA PLÁSTICA COM BOTÃO LIGA E DESLIGA. BOTÃO VERDE E VERMELHO. 1NA+1NF</t>
  </si>
  <si>
    <t xml:space="preserve">CAIXA PVC DRYWALL 4X2 DE EMBUTIR </t>
  </si>
  <si>
    <t>CAIXA PVC DRYWALL 4X4 DE EMBUTIR</t>
  </si>
  <si>
    <t>CANALETA SISTEMA X COM DIVISORIA 20 MM X 10 MM X 2 M BRANCO</t>
  </si>
  <si>
    <t>CAPACITOR 1,5UF X 400VAC ±5% CBB61</t>
  </si>
  <si>
    <t xml:space="preserve">CHAVE BOIA EM POLIPROPILENO PP , 16A, 250V, GRAU DE PROTEÇÃO IP X8, ISENTA DE MERCÚRIO, CABO 2,0 MTS </t>
  </si>
  <si>
    <t>CHAVE SELETORA TAMANHO 22 MM PVC 2 POSICOES</t>
  </si>
  <si>
    <t>CHAVE SELETORA TAMANHO 22 MM PVC 3 POSICOES</t>
  </si>
  <si>
    <t>CHUVEIRO 4 TEMPERATURAS 127V, 5500W, COMPATÍVEL COM DR E SISTEMA DE AQUECIMENTO SOLAR, RESISTÊNCIA DE TROCA RÁPIDA TIPO REFIL, ACOMPANHA MANGUEIRA, APROVADO PELO INMETRO/PROCEL, PRESSÃO DE FUNCIONAMENTO (1 A 40 MCA), COR BRANCA, REFERÊNCIA BELLA DUCHA 4T LOREZENTTI (OU EQUIVALENTE).</t>
  </si>
  <si>
    <t>CONDUÍTE CORRUGADO 1 POLEGADA AMARELO ROLO DE 50 METROS</t>
  </si>
  <si>
    <t>CONDULETE DE ALUMINIO MULTIPLO X 1'' SEM TAMPA</t>
  </si>
  <si>
    <t>CONDULETE DE ALUMÍNIO MULTIPLO X 3/4" ROSCA BSP</t>
  </si>
  <si>
    <t>CONDULETE DE ALUMÍNIO MULTIPLO X DE 2" COM TAMPA</t>
  </si>
  <si>
    <t>CONECTOR BARRA 6MM COM 12 POLOS PRETO</t>
  </si>
  <si>
    <t>CONECTOR DE PERFURACAO 16-70 MM2 / 6-35 MM2</t>
  </si>
  <si>
    <t>CONECTOR DE PORCELANA PARA CABO ATÉ 10MM², CORRENTE MÁXIMA 25A, 3 PÓLOS, COM FURO DE FIXAÇÃO.- ISOLAÇÃO DE ATÉ 600 V (EXTERNO).- TÚNEL E PARAFUSO EM LATÃO INOXIDÁVEL (INTERNO).- SUPORTA TEMPERATURA DE ATÉ 350ºC</t>
  </si>
  <si>
    <t>CONECTOR DE TORÇÃO PARA CABO FLEXÍVEL DE 1,5MM</t>
  </si>
  <si>
    <t>CONECTOR DE TORÇÃO PARA CABO FLEXÍVEL DE 2,5MM</t>
  </si>
  <si>
    <t>CONECTOR DE TORÇÃO PARA CABO FLEXÍVEL DE 4MM</t>
  </si>
  <si>
    <t>CONECTOR DE TORÇÃO PARA CABO FLEXÍVEL DE 6MM</t>
  </si>
  <si>
    <t>CONECTOR PARA CABO COAXIAL RG 6 COM ANEL</t>
  </si>
  <si>
    <t>CONECTOR PARA DISJUNTOR TRILHO DIN - CONEXÃO PARA CABO FRONTAL DE 6 A 25MM² ISOLAÇÃO : 600 VAC / 90A</t>
  </si>
  <si>
    <t xml:space="preserve">CONECTOR PERFURAÇÃO 16-120X16-120MM </t>
  </si>
  <si>
    <t xml:space="preserve">CONECTOR RJ45 FÊMEA CAT6 </t>
  </si>
  <si>
    <t>CONTATOR 10A 220V 2NA + 2NF</t>
  </si>
  <si>
    <t>CONTATOR 25A 220V 2NA + 2NF</t>
  </si>
  <si>
    <t>CONTATOR 32A 220V 2NA + 2NF</t>
  </si>
  <si>
    <t>COTOVELO EXTERNO SISTEMA X 20 X 10 MM</t>
  </si>
  <si>
    <t>COTOVELO INTERNO SISTEMA X 20 X 10 MM</t>
  </si>
  <si>
    <t>CURVA "S" AÇO GALVANIZADO 2"</t>
  </si>
  <si>
    <t>CURVA 90 AÇO GALVANIZADO 2"</t>
  </si>
  <si>
    <t>CURVA GALVANIZADA 1" X 90°</t>
  </si>
  <si>
    <t>CURVA GALVANIZADA 3/4 X 90°</t>
  </si>
  <si>
    <t>DESENGRIPANTE SPRAY ÓLEO DE BASE SINTÉTICA BIODEGRADÁVEL 300ML</t>
  </si>
  <si>
    <t>DIVISOR PARA ANTENA 1X3 - 5~2500MHZ CONEXÃO F RG6 RG59</t>
  </si>
  <si>
    <t>DPS CLASSE III FILTRO DE LINHA 127/220V. EQUIPADO COM CHAVE MICRODISJUNTOR. PROTEÇÃO: LINHA-NEUTRO / LINHA-LINHA / LINHA-TERRA / NEUTRO-TERRA. CORRENTE DE CARGA MÁXIMA 10A. CORRENTE DE DESCARGA TOTAL – 9KA. CONEXÃO DE ENTRADA: CABO COM PLUGUE 2P + T (ABNT NBR 14136) 10A. COMPRIMENTO DO CABO DE ENTRADA: 1,5 M. CONEXÃO DE SAÍDA: 5 TOMADAS 2P + T (ABNT NBR 14136) 10ª. ACONDICIONAMENTO: CAIXA PLÁSTICA NÃO PROPAGANTE A CHAMAS. SINALIZAÇÃO: ATRAVÉS DE LED COM SINALIZAÇÃO DE PROTEÇÃO ATIVA. CLASSE: III.</t>
  </si>
  <si>
    <t>DPS PORTÁTIL 3 PINOS - 20A PLUGUE/TOMADA NO PADRÃO BRASILEIRO SINALIZAÇÃO DE STATUS DE OPERAÇÃO POR LED, 127/220V, 14A, CLASSE III, CORRENTE DE DESCARGA 9KA</t>
  </si>
  <si>
    <t>ELETRODUTO GALVANIZADO LEVE 2" X 3M COM ROSCA</t>
  </si>
  <si>
    <t>ELETRODUTO FLEXIVEL METÁLICO AÇO ZINCADO, TIPO SEALTUBO DE 2"</t>
  </si>
  <si>
    <t>ELETRODUTO GALVANIZADO LEVE 1" X 3M COM ROSCA</t>
  </si>
  <si>
    <t>ELETRODUTO GALVANIZADO LEVE 3/4" X 3M COM ROSCA</t>
  </si>
  <si>
    <t>ELO FUSIVEL DISTRIBUIÇÃO 15KV 12K 500MM</t>
  </si>
  <si>
    <t>ELO FUSIVEL DISTRIBUIÇÃO 15KV 15K 500MM</t>
  </si>
  <si>
    <t>ELO FUSIVEL DISTRIBUIÇÃO 15KV 25K 500MM</t>
  </si>
  <si>
    <t>ELO FUSIVEL DISTRIBUIÇÃO 15KV 8K 500MM</t>
  </si>
  <si>
    <t>EMENDA CABO COAXIAL RG6 / RG59</t>
  </si>
  <si>
    <t xml:space="preserve">FILTRO DE LINHA 10A X 1,2M COM 5 TOMADAS BIVOLT PRETO TIPO DE PÓLO BIPOLAR E TRIPOLAR </t>
  </si>
  <si>
    <t>FITA DE AÇO CARBONO PERFURADA, LARGURA 19,0MM, ESPESSURA 0,4MM, DIÂMETRO DO FURO DA FITA 7,0MM, ESPAÇAMENTO ENTRE FUROS DA FITA: 4MM, FORÇA MÁXIMA A TRAÇÃO 154KGF. ROLO COM 30 METROS</t>
  </si>
  <si>
    <t>FITA DE AUTOFUSÃO 19MM X 10M TEMPERATURA 90 °C 3M™ SCOTCH™ 23 OU EQUIVALENTE.</t>
  </si>
  <si>
    <t>FITA DUPLA FACE 19MM X 2 M TRANSPARENTE MODELO FIXA FORTE OU EQUIVALENTE</t>
  </si>
  <si>
    <t>FITA ISOLANTE AZUL 18MMX10MTS</t>
  </si>
  <si>
    <t>FITA ISOLANTE VERDE 18MMX10MTS</t>
  </si>
  <si>
    <t>FITA ISOLANTE VERMELHA 18MMX10MTS</t>
  </si>
  <si>
    <t>FITA MULTIUSO 48MM X 11M</t>
  </si>
  <si>
    <t>FUSIVEL DIAZED 35A 500 V</t>
  </si>
  <si>
    <t>FUSIVEL TIPO CARTUCHO 32A RETARDADO TAM. 10x38MM 100kA/380V</t>
  </si>
  <si>
    <t>GLOBO DE VIDRO LEITOSO 10 X 20</t>
  </si>
  <si>
    <t>GLOBO DE VIDRO TRANSPARENTE 10 X 20</t>
  </si>
  <si>
    <t>GLOBO DE VIDRO TRANSPARENTE 15 X 30</t>
  </si>
  <si>
    <t>HASTE PARA CHUVEIRO 1/2" PVC</t>
  </si>
  <si>
    <t>LUVA PARA ELETRODUTO GALVANIZADO 2"</t>
  </si>
  <si>
    <t>LUVA PARA ELETRODUTO GALVANIZADO 1"</t>
  </si>
  <si>
    <t>LUVA PARA ELETRODUTO GALVANIZADO 3/4"</t>
  </si>
  <si>
    <t>PERFILADO PERFURADO 38X38 CHAPA 20 - BARRA DE 6,0M</t>
  </si>
  <si>
    <t>PLACA IDENTIFICACAO TENSAO 127V AUTOADESIVA DE ALUM. 1,5X3,5CM 0,5MM ESPESSURA</t>
  </si>
  <si>
    <t>PLACA IDENTIFICACAO TENSAO 220V AUTOADESIVA DE ALUM. 1,5X3,5CM 0,5MM ESPESSURA</t>
  </si>
  <si>
    <t>PLUG FEMEA 2P+T NBR 14136 10A 250V</t>
  </si>
  <si>
    <t>PLUG FEMEA 2P+T NBR 14136 20A 250V</t>
  </si>
  <si>
    <t>PLUG MACHO 2P+T NBR 14136 10A 250V</t>
  </si>
  <si>
    <t>PLUG MACHO 2P+T NBR 14136 20A 250V</t>
  </si>
  <si>
    <t>PLUG MODULAR JACK RJ-45 8X8 LINK+ CAT 6</t>
  </si>
  <si>
    <t>PORCA SEXTAVADA 1/4" UNC</t>
  </si>
  <si>
    <t>PROGRAMADOR HORAS 100-240VCA/48 BWT40HR DIGITAL OU EQUIVALENTE</t>
  </si>
  <si>
    <t>PROTETOR DE SURTO 45KA 275V CLASSE II</t>
  </si>
  <si>
    <t>PROTETOR DE TOMADA EM PVC BRANCO</t>
  </si>
  <si>
    <t>QUADRO DE EMBUTIR PVC DE 12/16 DISJUNTORES  C/ BARRAMENTO REF. TIGRE OU EQUIVALENTE</t>
  </si>
  <si>
    <t>RECEPTÁCULO DE PORCELANA E27 250V</t>
  </si>
  <si>
    <t>RECEPTÁCULO DE PORCELANA E40 16A 500V</t>
  </si>
  <si>
    <t>REFLETOR DE ALUMINIO RETANGULAR PARA LAMPADA 250/400 W E40</t>
  </si>
  <si>
    <t>RESISTÊNCIA PARA CHUVEIRO 220V 7500W ADVANCED ELETRÔNICA LORENZETTI OU EQUIVALENTE</t>
  </si>
  <si>
    <t>RESISTENCIA PARA CHUVEIRO 4 TEMPERATURAS 220V 6800W COMPATÍVEL COM BELLA DUCHA 4T LORENZETTI OU EQUIVALENTE</t>
  </si>
  <si>
    <t>RESISTÊNCIA PARA CHUVEIRO 4 TEMPERATURAS, 127V, 5500W, COMPATÍVEL COM BELLA DUCHA 4T LORENZETTI OU EQUIVALENTE</t>
  </si>
  <si>
    <t>SENSOR DE PRESENÇA COM FOTOCÉLULA 360° GRAUS</t>
  </si>
  <si>
    <t>SENSOR PRESENCA PARA TETO DE SOBREPOR 360° 60HZ 127/220V AUTOMÁTICO</t>
  </si>
  <si>
    <t>SINALEIRO MONOBLOCO 22MM COR AMARELO 220V</t>
  </si>
  <si>
    <t>SINALEIRO MONOBLOCO 22MM COR VERDE 220V</t>
  </si>
  <si>
    <t>SONDA DE NYLON PASSA FIO 20M</t>
  </si>
  <si>
    <t>SOQUETE EM PORCELANA G-5 COM RABICHO PARA LAMPADAS T5</t>
  </si>
  <si>
    <t>SOQUETE G-13 COM RABICHO PARA LAMPADAS T8</t>
  </si>
  <si>
    <t>SOQUETE G-5 PARA LAMPADAS T5 COM RABICHO</t>
  </si>
  <si>
    <t>SOQUETE LAMPADA DICROICA GU 10</t>
  </si>
  <si>
    <t>TIMER COEL RTST 110/220 V DIGITAL OU EQUIVALENTE</t>
  </si>
  <si>
    <t>TRANSFORMADOR ELETRONICO DIMERIZAVEL BIVOLT POTENCIA MÁXIMA 50W,  PARA LAMPADAS HALÓGENAS 12V, TRANCIL REF.: TET DIM OU EQUIVALENTE</t>
  </si>
  <si>
    <t>UNIDUT CÔNICO DE ALUMINIO 1"</t>
  </si>
  <si>
    <t>UNIDUT CONICO DE ALUMINIO 3/4"</t>
  </si>
  <si>
    <t>UNIDUT MULTIPLO X DE 2"</t>
  </si>
  <si>
    <t>UNIDUT MULTIPLO X DE 3/4"</t>
  </si>
  <si>
    <t>UNIDUT RETO DE ALUMINIO 3/4''</t>
  </si>
  <si>
    <t xml:space="preserve">LOTE 01 - MATERIAIS ELÉTRICOS ACESSÓRIOS </t>
  </si>
  <si>
    <t>UNIDADE</t>
  </si>
  <si>
    <t>DISJUNTOR CAIXA MOLDADA 150A DWP 250L TRIPOLAR OU EQUIVALENTE</t>
  </si>
  <si>
    <t>DISJUNTOR CAIXA MOLDADA 175A DWP 250L TRIPOLAR OU EQUIVALENTE</t>
  </si>
  <si>
    <t>DISJUNTOR DIN BIPOLAR 10A CURVA C  - TRILHO DIN</t>
  </si>
  <si>
    <t>DISJUNTOR DIN BIPOLAR 16A CURVA C - TRILHO DIN</t>
  </si>
  <si>
    <t>DISJUNTOR DIN BIPOLAR 20A CURVA C - TRILHO DIN</t>
  </si>
  <si>
    <t>DISJUNTOR DIN BIPOLAR 25A CURVA C - TRILHO DIN</t>
  </si>
  <si>
    <t>DISJUNTOR DIN BIPOLAR 32A CURVA C - TRILHO DIN</t>
  </si>
  <si>
    <t>DISJUNTOR DIN BIPOLAR 40A CURVA C - TRILHO DIN</t>
  </si>
  <si>
    <t>DISJUNTOR DIN BIPOLAR 50A CURVA C - TRILHO DIN</t>
  </si>
  <si>
    <t>DISJUNTOR DIN BIPOLAR 63A CURVA C - TRILHO DIN</t>
  </si>
  <si>
    <t>DISJUNTOR DIN MONOPOLAR 10A CURVA C  - TRILHO DIN</t>
  </si>
  <si>
    <t>DISJUNTOR DIN MONOPOLAR 16A CURVA C  - TRILHO DIN</t>
  </si>
  <si>
    <t>DISJUNTOR DIN MONOPOLAR 20A CURVA C  - TRILHO DIN</t>
  </si>
  <si>
    <t>DISJUNTOR DIN MONOPOLAR 25A CURVA C  - TRILHO DIN</t>
  </si>
  <si>
    <t>DISJUNTOR DIN MONOPOLAR 32A CURVA C  - TRILHO DIN</t>
  </si>
  <si>
    <t>DISJUNTOR DIN MONOPOLAR 40A CURVA C  - TRILHO DIN</t>
  </si>
  <si>
    <t>DISJUNTOR DIN TRIPOLAR 100A CURVA C - TRILHO DIN</t>
  </si>
  <si>
    <t>DISJUNTOR DIN TRIPOLAR 10A CURVA C  - TRILHO DIN</t>
  </si>
  <si>
    <t>DISJUNTOR DIN TRIPOLAR 125A CURVA C - TRILHO DIN</t>
  </si>
  <si>
    <t>DISJUNTOR DIN TRIPOLAR 16A CURVA C - TRILHO DIN</t>
  </si>
  <si>
    <t>DISJUNTOR DIN TRIPOLAR 20A CURVA C - TRILHO DIN</t>
  </si>
  <si>
    <t>DISJUNTOR DIN TRIPOLAR 25A CURVA C - TRILHO DIN</t>
  </si>
  <si>
    <t>DISJUNTOR DIN TRIPOLAR 32A CURVA C - TRILHO DIN</t>
  </si>
  <si>
    <t>DISJUNTOR DIN TRIPOLAR 40A CURVA C - TRILHO DIN</t>
  </si>
  <si>
    <t>DISJUNTOR DIN TRIPOLAR 50A CURVA C - TRILHO DIN</t>
  </si>
  <si>
    <t>DISJUNTOR DIN TRIPOLAR 63A CURVA C - TRILHO DIN</t>
  </si>
  <si>
    <t>DISJUNTOR DIN TRIPOLAR 70A CURVA C - TRILHO DIN</t>
  </si>
  <si>
    <t>DISJUNTOR DIN TRIPOLAR 80A CURVA C - TRILHO DIN</t>
  </si>
  <si>
    <t>DISJUNTOR MOTOR DIN TRIFASICO 25-32 A</t>
  </si>
  <si>
    <t>DISJUNTOR TRIPOLAR 225A CAIXA MOLDADA</t>
  </si>
  <si>
    <t>Rolo</t>
  </si>
  <si>
    <t>METRO</t>
  </si>
  <si>
    <t>ORGANIZADOR DE CABOS ESPIRAL  1/2" PRETO - 2M</t>
  </si>
  <si>
    <t>ORGANIZADOR DE CABOS ESPIRAL  1/4" PRETO - 2M</t>
  </si>
  <si>
    <t>ORGANIZADOR DE CABOS ESPIRAL 3/4" PRETO - 2M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</si>
</sst>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0.00_ ;\-#,##0.00\ "/>
  </numFmts>
  <fonts count="36" x14ac:knownFonts="1">
    <font>
      <sz val="11"/>
      <color theme="1"/>
      <name val="Calibri"/>
      <family val="2"/>
      <scheme val="minor"/>
    </font>
    <font>
      <sz val="12"/>
      <color rgb="FF000000"/>
      <name val="Arial"/>
      <family val="2"/>
    </font>
    <font>
      <sz val="12"/>
      <name val="Arial"/>
      <family val="2"/>
    </font>
    <font>
      <sz val="11"/>
      <color theme="1"/>
      <name val="Calibri"/>
      <family val="2"/>
      <scheme val="minor"/>
    </font>
    <font>
      <sz val="12"/>
      <color theme="1"/>
      <name val="Calibri"/>
      <family val="2"/>
      <scheme val="minor"/>
    </font>
    <font>
      <b/>
      <sz val="26"/>
      <color theme="4" tint="-0.499984740745262"/>
      <name val="Calibri"/>
      <family val="2"/>
      <scheme val="minor"/>
    </font>
    <font>
      <sz val="13"/>
      <color rgb="FF000000"/>
      <name val="Arial"/>
      <family val="2"/>
    </font>
    <font>
      <sz val="13"/>
      <color theme="1"/>
      <name val="Calibri"/>
      <family val="2"/>
      <scheme val="minor"/>
    </font>
    <font>
      <sz val="13"/>
      <name val="Arial"/>
      <family val="2"/>
    </font>
    <font>
      <b/>
      <sz val="13"/>
      <color theme="3"/>
      <name val="Calibri"/>
      <family val="2"/>
      <scheme val="minor"/>
    </font>
    <font>
      <b/>
      <sz val="12"/>
      <name val="Arial"/>
      <family val="2"/>
    </font>
    <font>
      <b/>
      <sz val="13"/>
      <color rgb="FF000000"/>
      <name val="Arial"/>
      <family val="2"/>
    </font>
    <font>
      <b/>
      <sz val="13"/>
      <color theme="1"/>
      <name val="Calibri"/>
      <family val="2"/>
      <scheme val="minor"/>
    </font>
    <font>
      <sz val="13"/>
      <name val="Calibri"/>
      <family val="2"/>
      <scheme val="minor"/>
    </font>
    <font>
      <b/>
      <sz val="26"/>
      <color rgb="FF000000"/>
      <name val="Arial"/>
      <family val="2"/>
    </font>
    <font>
      <b/>
      <sz val="12"/>
      <color rgb="FF000000"/>
      <name val="Arial"/>
      <family val="2"/>
    </font>
    <font>
      <sz val="14"/>
      <color rgb="FF000000"/>
      <name val="Arial"/>
      <family val="2"/>
    </font>
    <font>
      <b/>
      <sz val="14"/>
      <color rgb="FF000000"/>
      <name val="Arial"/>
      <family val="2"/>
    </font>
    <font>
      <sz val="14"/>
      <name val="Calibri"/>
      <family val="2"/>
      <scheme val="minor"/>
    </font>
    <font>
      <sz val="14"/>
      <name val="Arial"/>
      <family val="2"/>
    </font>
    <font>
      <b/>
      <i/>
      <sz val="14"/>
      <name val="Arial"/>
      <family val="2"/>
    </font>
    <font>
      <b/>
      <sz val="14"/>
      <name val="Arial"/>
      <family val="2"/>
    </font>
    <font>
      <sz val="14"/>
      <color theme="1"/>
      <name val="Calibri"/>
      <family val="2"/>
      <scheme val="minor"/>
    </font>
    <font>
      <b/>
      <sz val="10"/>
      <color rgb="FF000000"/>
      <name val="Arial"/>
      <family val="2"/>
    </font>
    <font>
      <b/>
      <sz val="10"/>
      <color theme="1"/>
      <name val="Calibri"/>
      <family val="2"/>
      <scheme val="minor"/>
    </font>
    <font>
      <b/>
      <sz val="10"/>
      <color theme="3"/>
      <name val="Calibri"/>
      <family val="2"/>
      <scheme val="minor"/>
    </font>
    <font>
      <sz val="10"/>
      <color theme="1"/>
      <name val="Calibri"/>
      <family val="2"/>
      <scheme val="minor"/>
    </font>
    <font>
      <sz val="8"/>
      <color rgb="FFFF0000"/>
      <name val="Arial"/>
      <family val="2"/>
    </font>
    <font>
      <b/>
      <sz val="10"/>
      <name val="Arial"/>
      <family val="2"/>
    </font>
    <font>
      <b/>
      <sz val="26"/>
      <name val="Calibri"/>
      <family val="2"/>
      <scheme val="minor"/>
    </font>
    <font>
      <b/>
      <sz val="10"/>
      <name val="Calibri"/>
      <family val="2"/>
      <scheme val="minor"/>
    </font>
    <font>
      <sz val="10"/>
      <name val="Calibri"/>
      <family val="2"/>
      <scheme val="minor"/>
    </font>
    <font>
      <sz val="11"/>
      <name val="Calibri"/>
      <family val="2"/>
      <scheme val="minor"/>
    </font>
    <font>
      <sz val="12"/>
      <name val="Calibri"/>
      <family val="2"/>
      <scheme val="minor"/>
    </font>
    <font>
      <b/>
      <sz val="12"/>
      <name val="Calibri"/>
      <family val="2"/>
      <scheme val="minor"/>
    </font>
    <font>
      <b/>
      <sz val="18"/>
      <name val="Calibri"/>
      <family val="2"/>
      <scheme val="minor"/>
    </font>
  </fonts>
  <fills count="13">
    <fill>
      <patternFill patternType="none"/>
    </fill>
    <fill>
      <patternFill patternType="gray125"/>
    </fill>
    <fill>
      <patternFill patternType="solid">
        <fgColor rgb="FFFFFFFF"/>
        <bgColor rgb="FF000000"/>
      </patternFill>
    </fill>
    <fill>
      <patternFill patternType="solid">
        <fgColor rgb="FFD6DCE4"/>
        <bgColor rgb="FF000000"/>
      </patternFill>
    </fill>
    <fill>
      <patternFill patternType="solid">
        <fgColor rgb="FFFFFF00"/>
        <bgColor rgb="FF000000"/>
      </patternFill>
    </fill>
    <fill>
      <patternFill patternType="solid">
        <fgColor rgb="FFE7E6E6"/>
        <bgColor rgb="FF000000"/>
      </patternFill>
    </fill>
    <fill>
      <patternFill patternType="solid">
        <fgColor theme="0"/>
        <bgColor rgb="FF000000"/>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top style="medium">
        <color indexed="64"/>
      </top>
      <bottom/>
      <diagonal/>
    </border>
    <border>
      <left style="medium">
        <color indexed="64"/>
      </left>
      <right style="thin">
        <color indexed="64"/>
      </right>
      <top style="dotted">
        <color indexed="64"/>
      </top>
      <bottom style="dotted">
        <color indexed="64"/>
      </bottom>
      <diagonal/>
    </border>
    <border>
      <left style="double">
        <color indexed="64"/>
      </left>
      <right/>
      <top style="thin">
        <color indexed="64"/>
      </top>
      <bottom style="hair">
        <color theme="1"/>
      </bottom>
      <diagonal/>
    </border>
    <border>
      <left/>
      <right style="double">
        <color indexed="64"/>
      </right>
      <top style="thin">
        <color indexed="64"/>
      </top>
      <bottom style="hair">
        <color theme="1"/>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tted">
        <color indexed="64"/>
      </bottom>
      <diagonal/>
    </border>
  </borders>
  <cellStyleXfs count="4">
    <xf numFmtId="0" fontId="0"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138">
    <xf numFmtId="0" fontId="0" fillId="0" borderId="0" xfId="0"/>
    <xf numFmtId="0" fontId="1" fillId="2" borderId="2" xfId="0" applyFont="1" applyFill="1" applyBorder="1" applyAlignment="1" applyProtection="1">
      <alignment horizontal="center" vertical="center" wrapText="1"/>
      <protection hidden="1"/>
    </xf>
    <xf numFmtId="0" fontId="1" fillId="2" borderId="2" xfId="0" applyFont="1" applyFill="1" applyBorder="1" applyAlignment="1" applyProtection="1">
      <alignment vertical="center" wrapText="1"/>
      <protection hidden="1"/>
    </xf>
    <xf numFmtId="0" fontId="2" fillId="2" borderId="2" xfId="0" applyFont="1" applyFill="1" applyBorder="1" applyAlignment="1" applyProtection="1">
      <alignment vertical="center" wrapText="1"/>
      <protection hidden="1"/>
    </xf>
    <xf numFmtId="0" fontId="1" fillId="2" borderId="3" xfId="0" applyFont="1" applyFill="1" applyBorder="1" applyAlignment="1" applyProtection="1">
      <alignment horizontal="center" vertical="center" wrapText="1"/>
      <protection hidden="1"/>
    </xf>
    <xf numFmtId="0" fontId="1" fillId="0" borderId="1" xfId="0" applyFont="1" applyBorder="1" applyAlignment="1" applyProtection="1">
      <alignment vertical="center" wrapText="1"/>
      <protection hidden="1"/>
    </xf>
    <xf numFmtId="0" fontId="1" fillId="2" borderId="1" xfId="0" applyFont="1" applyFill="1" applyBorder="1" applyAlignment="1" applyProtection="1">
      <alignment vertical="center" wrapText="1"/>
      <protection hidden="1"/>
    </xf>
    <xf numFmtId="0" fontId="2" fillId="0" borderId="1" xfId="0" applyFont="1" applyBorder="1" applyAlignment="1" applyProtection="1">
      <alignment vertical="center" wrapText="1"/>
      <protection hidden="1"/>
    </xf>
    <xf numFmtId="0" fontId="2" fillId="2" borderId="3" xfId="0" applyFont="1" applyFill="1" applyBorder="1" applyAlignment="1" applyProtection="1">
      <alignment horizontal="left" vertical="center" wrapText="1"/>
      <protection hidden="1"/>
    </xf>
    <xf numFmtId="0" fontId="1" fillId="2"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4" fillId="0" borderId="0" xfId="0" applyFont="1" applyAlignment="1" applyProtection="1">
      <alignment horizontal="center"/>
      <protection hidden="1"/>
    </xf>
    <xf numFmtId="0" fontId="4" fillId="0" borderId="0" xfId="0" applyFont="1" applyAlignment="1" applyProtection="1">
      <alignment horizontal="center" vertical="center"/>
      <protection hidden="1"/>
    </xf>
    <xf numFmtId="0" fontId="7" fillId="0" borderId="0" xfId="0" applyFont="1" applyProtection="1">
      <protection hidden="1"/>
    </xf>
    <xf numFmtId="0" fontId="1" fillId="6" borderId="2" xfId="0" applyFont="1" applyFill="1" applyBorder="1" applyAlignment="1" applyProtection="1">
      <alignment vertical="center" wrapText="1"/>
      <protection hidden="1"/>
    </xf>
    <xf numFmtId="0" fontId="2" fillId="2" borderId="1" xfId="0" applyFont="1" applyFill="1" applyBorder="1" applyAlignment="1" applyProtection="1">
      <alignment vertical="center" wrapText="1"/>
      <protection hidden="1"/>
    </xf>
    <xf numFmtId="0" fontId="1" fillId="6" borderId="1" xfId="0" applyFont="1" applyFill="1" applyBorder="1" applyAlignment="1" applyProtection="1">
      <alignment vertical="center" wrapText="1"/>
      <protection hidden="1"/>
    </xf>
    <xf numFmtId="0" fontId="1" fillId="2" borderId="3" xfId="0" applyFont="1" applyFill="1" applyBorder="1" applyAlignment="1" applyProtection="1">
      <alignment vertical="center" wrapText="1"/>
      <protection hidden="1"/>
    </xf>
    <xf numFmtId="0" fontId="4" fillId="0" borderId="0" xfId="0" applyFont="1" applyProtection="1">
      <protection hidden="1"/>
    </xf>
    <xf numFmtId="0" fontId="6" fillId="0" borderId="1" xfId="0" applyFont="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11" fillId="0" borderId="1" xfId="0" applyFont="1" applyBorder="1" applyAlignment="1" applyProtection="1">
      <alignment horizontal="left" vertical="center" wrapText="1"/>
      <protection hidden="1"/>
    </xf>
    <xf numFmtId="0" fontId="6" fillId="8"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6" fillId="2" borderId="1" xfId="0" applyFont="1" applyFill="1" applyBorder="1" applyAlignment="1" applyProtection="1">
      <alignment horizontal="center" vertical="center" wrapText="1"/>
      <protection hidden="1"/>
    </xf>
    <xf numFmtId="0" fontId="7" fillId="0" borderId="0" xfId="0" applyFont="1" applyAlignment="1" applyProtection="1">
      <alignment horizontal="center" vertical="center"/>
      <protection hidden="1"/>
    </xf>
    <xf numFmtId="4" fontId="9" fillId="0" borderId="6" xfId="0" applyNumberFormat="1" applyFont="1" applyBorder="1" applyAlignment="1">
      <alignment vertical="center" wrapText="1"/>
    </xf>
    <xf numFmtId="14" fontId="9" fillId="0" borderId="0" xfId="1" applyNumberFormat="1" applyFont="1" applyFill="1" applyBorder="1" applyAlignment="1" applyProtection="1">
      <alignment horizontal="left" vertical="center" wrapText="1"/>
    </xf>
    <xf numFmtId="4" fontId="9" fillId="0" borderId="0" xfId="0" applyNumberFormat="1" applyFont="1" applyAlignment="1" applyProtection="1">
      <alignment vertical="center" wrapText="1"/>
      <protection locked="0"/>
    </xf>
    <xf numFmtId="44" fontId="9" fillId="0" borderId="0" xfId="1" applyFont="1" applyAlignment="1" applyProtection="1">
      <alignment horizontal="right" vertical="center" wrapText="1"/>
      <protection locked="0"/>
    </xf>
    <xf numFmtId="44" fontId="9" fillId="0" borderId="0" xfId="1" applyFont="1" applyFill="1" applyBorder="1" applyAlignment="1" applyProtection="1">
      <alignment vertical="center" wrapText="1"/>
    </xf>
    <xf numFmtId="14" fontId="9" fillId="0" borderId="0" xfId="1" applyNumberFormat="1" applyFont="1" applyFill="1" applyBorder="1" applyAlignment="1" applyProtection="1">
      <alignment horizontal="center" vertical="center" wrapText="1"/>
    </xf>
    <xf numFmtId="4" fontId="9" fillId="0" borderId="0" xfId="0" applyNumberFormat="1" applyFont="1" applyBorder="1" applyAlignment="1" applyProtection="1">
      <alignment vertical="center" wrapText="1"/>
      <protection locked="0"/>
    </xf>
    <xf numFmtId="44" fontId="9" fillId="0" borderId="0" xfId="1" applyFont="1" applyBorder="1" applyAlignment="1" applyProtection="1">
      <alignment horizontal="right" vertical="center" wrapText="1"/>
      <protection locked="0"/>
    </xf>
    <xf numFmtId="164" fontId="13" fillId="9" borderId="4" xfId="1" applyNumberFormat="1" applyFont="1" applyFill="1" applyBorder="1" applyAlignment="1" applyProtection="1">
      <alignment horizontal="center" vertical="center"/>
      <protection locked="0"/>
    </xf>
    <xf numFmtId="4" fontId="13" fillId="8" borderId="5" xfId="1" applyNumberFormat="1" applyFont="1" applyFill="1" applyBorder="1" applyAlignment="1" applyProtection="1">
      <alignment vertical="center"/>
    </xf>
    <xf numFmtId="44" fontId="13" fillId="8" borderId="10" xfId="1" applyFont="1" applyFill="1" applyBorder="1" applyAlignment="1" applyProtection="1">
      <alignment horizontal="right" vertical="center"/>
    </xf>
    <xf numFmtId="164" fontId="13" fillId="9" borderId="7" xfId="1" applyNumberFormat="1" applyFont="1" applyFill="1" applyBorder="1" applyAlignment="1" applyProtection="1">
      <alignment horizontal="center" vertical="center"/>
      <protection locked="0"/>
    </xf>
    <xf numFmtId="0" fontId="7" fillId="8" borderId="0" xfId="0" applyFont="1" applyFill="1" applyProtection="1">
      <protection hidden="1"/>
    </xf>
    <xf numFmtId="164" fontId="13" fillId="9" borderId="11" xfId="1" applyNumberFormat="1" applyFont="1" applyFill="1" applyBorder="1" applyAlignment="1" applyProtection="1">
      <alignment horizontal="center" vertical="center"/>
      <protection locked="0"/>
    </xf>
    <xf numFmtId="0" fontId="7" fillId="0" borderId="0" xfId="0" applyFont="1" applyBorder="1" applyAlignment="1" applyProtection="1">
      <alignment vertical="center"/>
      <protection hidden="1"/>
    </xf>
    <xf numFmtId="4" fontId="13" fillId="8" borderId="10" xfId="1" applyNumberFormat="1" applyFont="1" applyFill="1" applyBorder="1" applyAlignment="1" applyProtection="1">
      <alignment horizontal="right" vertical="center"/>
    </xf>
    <xf numFmtId="0" fontId="7" fillId="0" borderId="0" xfId="0" applyFont="1" applyAlignment="1" applyProtection="1">
      <alignment vertical="center"/>
      <protection hidden="1"/>
    </xf>
    <xf numFmtId="44" fontId="7" fillId="0" borderId="0" xfId="1" applyFont="1" applyAlignment="1" applyProtection="1">
      <alignment horizontal="right" vertical="center"/>
      <protection hidden="1"/>
    </xf>
    <xf numFmtId="0" fontId="1" fillId="8" borderId="1" xfId="0" applyFont="1" applyFill="1" applyBorder="1" applyAlignment="1" applyProtection="1">
      <alignment vertical="center" wrapText="1"/>
      <protection hidden="1"/>
    </xf>
    <xf numFmtId="0" fontId="12" fillId="0" borderId="0" xfId="0" applyFont="1" applyAlignment="1" applyProtection="1">
      <alignment horizontal="left"/>
      <protection hidden="1"/>
    </xf>
    <xf numFmtId="0" fontId="11" fillId="8" borderId="1" xfId="0" applyFont="1" applyFill="1" applyBorder="1" applyAlignment="1" applyProtection="1">
      <alignment horizontal="left" vertical="center" wrapText="1"/>
      <protection hidden="1"/>
    </xf>
    <xf numFmtId="0" fontId="11" fillId="2" borderId="1" xfId="0" applyFont="1" applyFill="1" applyBorder="1" applyAlignment="1" applyProtection="1">
      <alignment horizontal="left" vertical="center" wrapText="1"/>
      <protection hidden="1"/>
    </xf>
    <xf numFmtId="0" fontId="1" fillId="0" borderId="1" xfId="0" applyFont="1" applyBorder="1" applyAlignment="1" applyProtection="1">
      <alignment vertical="center"/>
      <protection hidden="1"/>
    </xf>
    <xf numFmtId="14" fontId="9" fillId="0" borderId="6" xfId="1" applyNumberFormat="1" applyFont="1" applyFill="1" applyBorder="1" applyAlignment="1" applyProtection="1">
      <alignment horizontal="left" vertical="center" wrapText="1"/>
      <protection locked="0"/>
    </xf>
    <xf numFmtId="14" fontId="9" fillId="0" borderId="0" xfId="1" applyNumberFormat="1" applyFont="1" applyFill="1" applyBorder="1" applyAlignment="1" applyProtection="1">
      <alignment horizontal="left" vertical="center" wrapText="1"/>
      <protection locked="0"/>
    </xf>
    <xf numFmtId="0" fontId="15" fillId="12" borderId="1" xfId="0" applyFont="1" applyFill="1" applyBorder="1" applyAlignment="1" applyProtection="1">
      <alignment horizontal="center" vertical="center" wrapText="1"/>
      <protection hidden="1"/>
    </xf>
    <xf numFmtId="0" fontId="1" fillId="10" borderId="1" xfId="0" applyFont="1" applyFill="1" applyBorder="1" applyAlignment="1" applyProtection="1">
      <alignment vertical="center" wrapText="1"/>
      <protection hidden="1"/>
    </xf>
    <xf numFmtId="0" fontId="16" fillId="6" borderId="1" xfId="0" applyFont="1" applyFill="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7" borderId="1" xfId="0" applyFont="1" applyFill="1" applyBorder="1" applyAlignment="1" applyProtection="1">
      <alignment horizontal="center" vertical="center" wrapText="1"/>
      <protection hidden="1"/>
    </xf>
    <xf numFmtId="164" fontId="18" fillId="9" borderId="7" xfId="1" applyNumberFormat="1" applyFont="1" applyFill="1" applyBorder="1" applyAlignment="1" applyProtection="1">
      <alignment horizontal="center" vertical="center"/>
      <protection locked="0"/>
    </xf>
    <xf numFmtId="4" fontId="18" fillId="8" borderId="5" xfId="1" applyNumberFormat="1" applyFont="1" applyFill="1" applyBorder="1" applyAlignment="1" applyProtection="1">
      <alignment vertical="center"/>
    </xf>
    <xf numFmtId="44" fontId="18" fillId="8" borderId="10" xfId="1" applyFont="1" applyFill="1" applyBorder="1" applyAlignment="1" applyProtection="1">
      <alignment horizontal="right" vertical="center"/>
    </xf>
    <xf numFmtId="0" fontId="17" fillId="0" borderId="1" xfId="0" applyFont="1" applyBorder="1" applyAlignment="1" applyProtection="1">
      <alignment horizontal="center" vertical="center" wrapText="1"/>
      <protection hidden="1"/>
    </xf>
    <xf numFmtId="0" fontId="16" fillId="8" borderId="1" xfId="0" applyFont="1" applyFill="1" applyBorder="1" applyAlignment="1" applyProtection="1">
      <alignment horizontal="center" vertical="center" wrapText="1"/>
      <protection hidden="1"/>
    </xf>
    <xf numFmtId="164" fontId="18" fillId="9" borderId="11" xfId="1" applyNumberFormat="1"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wrapText="1"/>
      <protection hidden="1"/>
    </xf>
    <xf numFmtId="0" fontId="17" fillId="2" borderId="1" xfId="0" applyFont="1" applyFill="1" applyBorder="1" applyAlignment="1" applyProtection="1">
      <alignment horizontal="center" vertical="center" wrapText="1"/>
      <protection hidden="1"/>
    </xf>
    <xf numFmtId="0" fontId="22" fillId="0" borderId="0" xfId="0" applyFont="1" applyProtection="1">
      <protection hidden="1"/>
    </xf>
    <xf numFmtId="0" fontId="22" fillId="8" borderId="0" xfId="0" applyFont="1" applyFill="1" applyProtection="1">
      <protection hidden="1"/>
    </xf>
    <xf numFmtId="164" fontId="13" fillId="9" borderId="16" xfId="1" applyNumberFormat="1"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17" fillId="8" borderId="1" xfId="0" applyFont="1" applyFill="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1" fillId="4" borderId="1" xfId="0" applyFont="1" applyFill="1" applyBorder="1" applyAlignment="1" applyProtection="1">
      <alignment vertical="center" wrapText="1"/>
      <protection hidden="1"/>
    </xf>
    <xf numFmtId="0" fontId="19" fillId="6" borderId="1" xfId="0" applyFont="1" applyFill="1" applyBorder="1" applyAlignment="1" applyProtection="1">
      <alignment horizontal="center" vertical="center" wrapText="1"/>
      <protection hidden="1"/>
    </xf>
    <xf numFmtId="0" fontId="19" fillId="2" borderId="1" xfId="0" applyFont="1" applyFill="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9" fillId="7" borderId="1" xfId="0" applyFont="1" applyFill="1" applyBorder="1" applyAlignment="1" applyProtection="1">
      <alignment horizontal="center" vertical="center" wrapText="1"/>
      <protection hidden="1"/>
    </xf>
    <xf numFmtId="0" fontId="10" fillId="0" borderId="1" xfId="0" applyFont="1" applyBorder="1" applyAlignment="1" applyProtection="1">
      <alignment horizontal="left" vertical="center" wrapText="1"/>
      <protection hidden="1"/>
    </xf>
    <xf numFmtId="0" fontId="19" fillId="0" borderId="0" xfId="0" applyFont="1" applyAlignment="1" applyProtection="1">
      <alignment vertical="center"/>
      <protection hidden="1"/>
    </xf>
    <xf numFmtId="0" fontId="21" fillId="0" borderId="1" xfId="0" applyFont="1" applyBorder="1" applyAlignment="1" applyProtection="1">
      <alignment horizontal="left" vertical="center" wrapText="1"/>
      <protection hidden="1"/>
    </xf>
    <xf numFmtId="0" fontId="19" fillId="8" borderId="1" xfId="0" applyFont="1" applyFill="1" applyBorder="1" applyAlignment="1" applyProtection="1">
      <alignment horizontal="center" vertical="center" wrapText="1"/>
      <protection hidden="1"/>
    </xf>
    <xf numFmtId="0" fontId="19" fillId="8" borderId="1" xfId="0" applyFont="1" applyFill="1" applyBorder="1" applyAlignment="1" applyProtection="1">
      <alignment horizontal="center" vertical="center"/>
      <protection hidden="1"/>
    </xf>
    <xf numFmtId="0" fontId="21" fillId="8" borderId="1" xfId="0" applyFont="1" applyFill="1" applyBorder="1" applyAlignment="1" applyProtection="1">
      <alignment horizontal="left" vertical="center" wrapText="1"/>
      <protection hidden="1"/>
    </xf>
    <xf numFmtId="0" fontId="19" fillId="8" borderId="0" xfId="0" applyFont="1" applyFill="1" applyAlignment="1" applyProtection="1">
      <alignment vertical="center"/>
      <protection hidden="1"/>
    </xf>
    <xf numFmtId="0" fontId="19" fillId="0" borderId="1" xfId="0" applyFont="1" applyBorder="1" applyAlignment="1" applyProtection="1">
      <alignment horizontal="left" vertical="center" wrapText="1"/>
      <protection hidden="1"/>
    </xf>
    <xf numFmtId="0" fontId="1" fillId="10" borderId="1" xfId="0" applyFont="1" applyFill="1" applyBorder="1" applyAlignment="1" applyProtection="1">
      <alignment horizontal="center" vertical="center" wrapText="1"/>
      <protection hidden="1"/>
    </xf>
    <xf numFmtId="0" fontId="1" fillId="11" borderId="1"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11" fillId="0" borderId="1" xfId="0" applyFont="1" applyBorder="1" applyAlignment="1" applyProtection="1">
      <alignment horizontal="center" vertical="center" wrapText="1"/>
      <protection hidden="1"/>
    </xf>
    <xf numFmtId="0" fontId="0" fillId="0" borderId="0" xfId="0"/>
    <xf numFmtId="0" fontId="0" fillId="0" borderId="0" xfId="0" applyAlignment="1">
      <alignment horizontal="center"/>
    </xf>
    <xf numFmtId="3" fontId="0" fillId="0" borderId="0" xfId="0" applyNumberFormat="1" applyAlignment="1">
      <alignment horizontal="center"/>
    </xf>
    <xf numFmtId="0" fontId="8" fillId="7" borderId="1" xfId="0" applyFont="1" applyFill="1" applyBorder="1" applyAlignment="1" applyProtection="1">
      <alignment horizontal="center" vertical="center" wrapText="1"/>
      <protection hidden="1"/>
    </xf>
    <xf numFmtId="0" fontId="23" fillId="3" borderId="1" xfId="0" applyFont="1" applyFill="1" applyBorder="1" applyAlignment="1" applyProtection="1">
      <alignment horizontal="center" vertical="center" wrapText="1"/>
      <protection hidden="1"/>
    </xf>
    <xf numFmtId="0" fontId="23" fillId="4" borderId="1" xfId="0" applyFont="1" applyFill="1" applyBorder="1" applyAlignment="1" applyProtection="1">
      <alignment horizontal="center" vertical="center" wrapText="1"/>
      <protection hidden="1"/>
    </xf>
    <xf numFmtId="44" fontId="25" fillId="10" borderId="1" xfId="1" applyFont="1" applyFill="1" applyBorder="1" applyAlignment="1">
      <alignment horizontal="center" vertical="center" wrapText="1"/>
    </xf>
    <xf numFmtId="0" fontId="26" fillId="0" borderId="0" xfId="0" applyFont="1" applyProtection="1">
      <protection hidden="1"/>
    </xf>
    <xf numFmtId="0" fontId="27" fillId="0" borderId="1" xfId="0" applyFont="1" applyBorder="1" applyAlignment="1" applyProtection="1">
      <alignment horizontal="center" vertical="center" wrapText="1"/>
      <protection hidden="1"/>
    </xf>
    <xf numFmtId="0" fontId="2" fillId="4" borderId="1" xfId="0" applyFont="1" applyFill="1" applyBorder="1" applyAlignment="1" applyProtection="1">
      <alignment vertical="center" wrapText="1"/>
      <protection hidden="1"/>
    </xf>
    <xf numFmtId="0" fontId="28" fillId="0" borderId="1" xfId="0" applyFont="1" applyFill="1" applyBorder="1" applyAlignment="1" applyProtection="1">
      <alignment horizontal="center" vertical="center" wrapText="1"/>
      <protection hidden="1"/>
    </xf>
    <xf numFmtId="0" fontId="13" fillId="0" borderId="1" xfId="0" applyFont="1" applyFill="1" applyBorder="1" applyProtection="1">
      <protection hidden="1"/>
    </xf>
    <xf numFmtId="0" fontId="31" fillId="0" borderId="1" xfId="0" applyFont="1" applyFill="1" applyBorder="1" applyProtection="1">
      <protection hidden="1"/>
    </xf>
    <xf numFmtId="0" fontId="32" fillId="0" borderId="1" xfId="0" applyFont="1" applyFill="1" applyBorder="1"/>
    <xf numFmtId="0" fontId="33" fillId="0" borderId="1" xfId="0" applyFont="1" applyFill="1" applyBorder="1" applyProtection="1">
      <protection hidden="1"/>
    </xf>
    <xf numFmtId="0" fontId="33" fillId="0" borderId="1" xfId="0" applyFont="1" applyFill="1" applyBorder="1" applyAlignment="1" applyProtection="1">
      <alignment horizontal="center"/>
      <protection hidden="1"/>
    </xf>
    <xf numFmtId="44" fontId="13" fillId="0" borderId="1" xfId="1" applyFont="1" applyFill="1" applyBorder="1" applyAlignment="1" applyProtection="1">
      <alignment vertical="center"/>
      <protection hidden="1"/>
    </xf>
    <xf numFmtId="44" fontId="34" fillId="0" borderId="1" xfId="1" applyFont="1" applyFill="1" applyBorder="1" applyAlignment="1">
      <alignment horizontal="center" vertical="center" wrapText="1"/>
    </xf>
    <xf numFmtId="44" fontId="33" fillId="0" borderId="1" xfId="1" applyFont="1" applyFill="1" applyBorder="1" applyAlignment="1" applyProtection="1">
      <alignment horizontal="right" vertical="center"/>
      <protection hidden="1"/>
    </xf>
    <xf numFmtId="44" fontId="10" fillId="0" borderId="1" xfId="1" applyFont="1" applyFill="1" applyBorder="1" applyAlignment="1">
      <alignment horizontal="center" vertical="center" wrapText="1"/>
    </xf>
    <xf numFmtId="0" fontId="2" fillId="0" borderId="1" xfId="0" applyFont="1" applyFill="1" applyBorder="1" applyAlignment="1" applyProtection="1">
      <alignment horizontal="center" vertical="center"/>
      <protection hidden="1"/>
    </xf>
    <xf numFmtId="44" fontId="28" fillId="0" borderId="1" xfId="0" applyNumberFormat="1" applyFont="1" applyFill="1" applyBorder="1" applyAlignment="1" applyProtection="1">
      <alignment horizontal="center" vertical="center" wrapText="1"/>
      <protection hidden="1"/>
    </xf>
    <xf numFmtId="44" fontId="28" fillId="0" borderId="1" xfId="1" applyFont="1" applyFill="1" applyBorder="1" applyAlignment="1" applyProtection="1">
      <alignment horizontal="right" vertical="center"/>
    </xf>
    <xf numFmtId="44" fontId="30" fillId="0" borderId="1" xfId="0" applyNumberFormat="1" applyFont="1" applyFill="1" applyBorder="1" applyAlignment="1" applyProtection="1">
      <alignment horizontal="center" vertical="center" wrapText="1"/>
      <protection hidden="1"/>
    </xf>
    <xf numFmtId="44" fontId="28" fillId="0" borderId="1" xfId="1" applyFont="1" applyFill="1" applyBorder="1" applyAlignment="1" applyProtection="1">
      <alignment vertical="center"/>
    </xf>
    <xf numFmtId="0" fontId="28" fillId="0" borderId="1" xfId="0" applyFont="1" applyFill="1" applyBorder="1" applyAlignment="1" applyProtection="1">
      <alignment horizontal="left" vertical="center" wrapText="1"/>
      <protection hidden="1"/>
    </xf>
    <xf numFmtId="0" fontId="28" fillId="0" borderId="1" xfId="0" applyFont="1" applyBorder="1" applyAlignment="1" applyProtection="1">
      <alignment horizontal="center" vertical="center" wrapText="1"/>
      <protection locked="0"/>
    </xf>
    <xf numFmtId="0" fontId="28" fillId="0" borderId="1" xfId="0" applyFont="1" applyBorder="1" applyAlignment="1">
      <alignment vertical="center" wrapText="1"/>
    </xf>
    <xf numFmtId="0" fontId="34" fillId="0" borderId="1" xfId="0" applyFont="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hidden="1"/>
    </xf>
    <xf numFmtId="0" fontId="11" fillId="5" borderId="13" xfId="0" applyFont="1" applyFill="1" applyBorder="1" applyAlignment="1" applyProtection="1">
      <alignment horizontal="center" vertical="center" wrapText="1"/>
      <protection hidden="1"/>
    </xf>
    <xf numFmtId="0" fontId="11" fillId="5" borderId="14" xfId="0" applyFont="1" applyFill="1" applyBorder="1" applyAlignment="1" applyProtection="1">
      <alignment horizontal="center" vertical="center" wrapText="1"/>
      <protection hidden="1"/>
    </xf>
    <xf numFmtId="0" fontId="11" fillId="5" borderId="1"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14" fillId="2" borderId="0" xfId="0" applyFont="1" applyFill="1" applyBorder="1" applyAlignment="1" applyProtection="1">
      <alignment horizontal="center" vertical="center" wrapText="1"/>
      <protection hidden="1"/>
    </xf>
    <xf numFmtId="4" fontId="9" fillId="0" borderId="6" xfId="0" applyNumberFormat="1" applyFont="1" applyBorder="1" applyAlignment="1">
      <alignment horizontal="left" vertical="center" wrapText="1"/>
    </xf>
    <xf numFmtId="4" fontId="24" fillId="8" borderId="8" xfId="0" applyNumberFormat="1" applyFont="1" applyFill="1" applyBorder="1" applyAlignment="1" applyProtection="1">
      <alignment horizontal="center" vertical="center" wrapText="1"/>
      <protection locked="0"/>
    </xf>
    <xf numFmtId="4" fontId="24" fillId="8" borderId="9" xfId="0" applyNumberFormat="1" applyFont="1" applyFill="1" applyBorder="1" applyAlignment="1" applyProtection="1">
      <alignment horizontal="center" vertical="center" wrapText="1"/>
      <protection locked="0"/>
    </xf>
    <xf numFmtId="0" fontId="11" fillId="5" borderId="15" xfId="0" applyFont="1" applyFill="1" applyBorder="1" applyAlignment="1" applyProtection="1">
      <alignment horizontal="center" vertical="center" wrapText="1"/>
      <protection hidden="1"/>
    </xf>
    <xf numFmtId="44" fontId="35" fillId="0" borderId="12" xfId="0" applyNumberFormat="1" applyFont="1" applyFill="1" applyBorder="1" applyAlignment="1" applyProtection="1">
      <alignment horizontal="center" vertical="center" wrapText="1"/>
      <protection hidden="1"/>
    </xf>
    <xf numFmtId="44" fontId="35" fillId="0" borderId="13" xfId="0" applyNumberFormat="1" applyFont="1" applyFill="1" applyBorder="1" applyAlignment="1" applyProtection="1">
      <alignment horizontal="center" vertical="center" wrapText="1"/>
      <protection hidden="1"/>
    </xf>
    <xf numFmtId="44" fontId="35" fillId="0" borderId="14" xfId="0" applyNumberFormat="1" applyFont="1" applyFill="1" applyBorder="1" applyAlignment="1" applyProtection="1">
      <alignment horizontal="center" vertical="center" wrapText="1"/>
      <protection hidden="1"/>
    </xf>
    <xf numFmtId="44" fontId="35" fillId="0" borderId="12" xfId="0" applyNumberFormat="1" applyFont="1" applyFill="1" applyBorder="1" applyAlignment="1" applyProtection="1">
      <alignment horizontal="right" vertical="center" wrapText="1"/>
      <protection hidden="1"/>
    </xf>
    <xf numFmtId="44" fontId="35" fillId="0" borderId="13" xfId="0" applyNumberFormat="1" applyFont="1" applyFill="1" applyBorder="1" applyAlignment="1" applyProtection="1">
      <alignment horizontal="right" vertical="center" wrapText="1"/>
      <protection hidden="1"/>
    </xf>
    <xf numFmtId="44" fontId="35" fillId="0" borderId="14" xfId="0" applyNumberFormat="1" applyFont="1" applyFill="1" applyBorder="1" applyAlignment="1" applyProtection="1">
      <alignment horizontal="right" vertical="center" wrapText="1"/>
      <protection hidden="1"/>
    </xf>
    <xf numFmtId="0" fontId="29" fillId="0" borderId="1" xfId="0" applyFont="1" applyFill="1" applyBorder="1" applyAlignment="1" applyProtection="1">
      <alignment horizontal="center" vertical="center" wrapText="1"/>
      <protection hidden="1"/>
    </xf>
  </cellXfs>
  <cellStyles count="4">
    <cellStyle name="Moeda" xfId="1" builtinId="4"/>
    <cellStyle name="Moeda 2" xfId="3" xr:uid="{7D9D0F80-B400-4F19-8F69-EB440457F12C}"/>
    <cellStyle name="Moeda 3" xfId="2" xr:uid="{6DABCAEF-AAB6-43F5-87E5-7E3E64337A2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238125</xdr:colOff>
          <xdr:row>0</xdr:row>
          <xdr:rowOff>323850</xdr:rowOff>
        </xdr:from>
        <xdr:to>
          <xdr:col>1</xdr:col>
          <xdr:colOff>1562100</xdr:colOff>
          <xdr:row>2</xdr:row>
          <xdr:rowOff>400050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0</xdr:row>
          <xdr:rowOff>0</xdr:rowOff>
        </xdr:from>
        <xdr:to>
          <xdr:col>1</xdr:col>
          <xdr:colOff>0</xdr:colOff>
          <xdr:row>3</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FFA2-475E-4247-AB7B-088528C38132}">
  <sheetPr>
    <pageSetUpPr fitToPage="1"/>
  </sheetPr>
  <dimension ref="A1:S362"/>
  <sheetViews>
    <sheetView showGridLines="0" zoomScale="85" zoomScaleNormal="85" workbookViewId="0">
      <pane ySplit="4" topLeftCell="A5" activePane="bottomLeft" state="frozen"/>
      <selection pane="bottomLeft" activeCell="N359" sqref="N359"/>
    </sheetView>
  </sheetViews>
  <sheetFormatPr defaultRowHeight="30" customHeight="1" x14ac:dyDescent="0.3"/>
  <cols>
    <col min="1" max="1" width="9" style="12" customWidth="1"/>
    <col min="2" max="2" width="56.28515625" style="90" customWidth="1"/>
    <col min="3" max="3" width="56.28515625" style="18" hidden="1" customWidth="1"/>
    <col min="4" max="4" width="78.42578125" style="18" hidden="1" customWidth="1"/>
    <col min="5" max="5" width="15" style="11" customWidth="1"/>
    <col min="6" max="6" width="18.140625" style="11" customWidth="1"/>
    <col min="7" max="7" width="18.140625" style="26" customWidth="1"/>
    <col min="8" max="8" width="17.42578125" style="26" customWidth="1"/>
    <col min="9" max="9" width="20.42578125" style="26" customWidth="1"/>
    <col min="10" max="10" width="20" style="26" customWidth="1"/>
    <col min="11" max="12" width="20.5703125" style="26" customWidth="1"/>
    <col min="13" max="13" width="16.5703125" style="26" customWidth="1"/>
    <col min="14" max="14" width="40.85546875" style="46" customWidth="1"/>
    <col min="15" max="18" width="20.7109375" style="43" customWidth="1"/>
    <col min="19" max="19" width="30" style="44" customWidth="1"/>
    <col min="20" max="16384" width="9.140625" style="13"/>
  </cols>
  <sheetData>
    <row r="1" spans="1:19" ht="30" customHeight="1" x14ac:dyDescent="0.3">
      <c r="A1" s="125" t="s">
        <v>269</v>
      </c>
      <c r="B1" s="125"/>
      <c r="C1" s="125"/>
      <c r="D1" s="126"/>
      <c r="E1" s="125"/>
      <c r="F1" s="125"/>
      <c r="G1" s="125"/>
      <c r="H1" s="125"/>
      <c r="I1" s="125"/>
      <c r="J1" s="125"/>
      <c r="K1" s="125"/>
      <c r="L1" s="125"/>
      <c r="M1" s="125"/>
      <c r="N1" s="126"/>
      <c r="O1" s="27" t="s">
        <v>258</v>
      </c>
      <c r="P1" s="50">
        <v>44503</v>
      </c>
      <c r="Q1" s="127" t="s">
        <v>259</v>
      </c>
      <c r="R1" s="127"/>
      <c r="S1" s="127"/>
    </row>
    <row r="2" spans="1:19" ht="30" customHeight="1" x14ac:dyDescent="0.3">
      <c r="A2" s="125"/>
      <c r="B2" s="125"/>
      <c r="C2" s="125"/>
      <c r="D2" s="126"/>
      <c r="E2" s="125"/>
      <c r="F2" s="125"/>
      <c r="G2" s="125"/>
      <c r="H2" s="125"/>
      <c r="I2" s="125"/>
      <c r="J2" s="125"/>
      <c r="K2" s="125"/>
      <c r="L2" s="125"/>
      <c r="M2" s="125"/>
      <c r="N2" s="126"/>
      <c r="O2" s="28" t="s">
        <v>260</v>
      </c>
      <c r="P2" s="51" t="s">
        <v>264</v>
      </c>
      <c r="Q2" s="29"/>
      <c r="R2" s="29"/>
      <c r="S2" s="30"/>
    </row>
    <row r="3" spans="1:19" ht="30" customHeight="1" x14ac:dyDescent="0.3">
      <c r="A3" s="125"/>
      <c r="B3" s="125"/>
      <c r="C3" s="125"/>
      <c r="D3" s="126"/>
      <c r="E3" s="125"/>
      <c r="F3" s="125"/>
      <c r="G3" s="125"/>
      <c r="H3" s="125"/>
      <c r="I3" s="125"/>
      <c r="J3" s="125"/>
      <c r="K3" s="125"/>
      <c r="L3" s="125"/>
      <c r="M3" s="125"/>
      <c r="N3" s="126"/>
      <c r="O3" s="31"/>
      <c r="P3" s="32"/>
      <c r="Q3" s="33"/>
      <c r="R3" s="33"/>
      <c r="S3" s="34"/>
    </row>
    <row r="4" spans="1:19" s="99" customFormat="1" ht="40.5" customHeight="1" x14ac:dyDescent="0.2">
      <c r="A4" s="96" t="s">
        <v>0</v>
      </c>
      <c r="B4" s="96" t="s">
        <v>1</v>
      </c>
      <c r="C4" s="96"/>
      <c r="D4" s="96" t="s">
        <v>2</v>
      </c>
      <c r="E4" s="96" t="s">
        <v>3</v>
      </c>
      <c r="F4" s="96" t="s">
        <v>273</v>
      </c>
      <c r="G4" s="96" t="s">
        <v>2722</v>
      </c>
      <c r="H4" s="96" t="s">
        <v>2721</v>
      </c>
      <c r="I4" s="96" t="s">
        <v>247</v>
      </c>
      <c r="J4" s="96" t="s">
        <v>248</v>
      </c>
      <c r="K4" s="96" t="s">
        <v>262</v>
      </c>
      <c r="L4" s="96" t="s">
        <v>263</v>
      </c>
      <c r="M4" s="96" t="s">
        <v>250</v>
      </c>
      <c r="N4" s="97" t="s">
        <v>249</v>
      </c>
      <c r="O4" s="128" t="s">
        <v>256</v>
      </c>
      <c r="P4" s="129"/>
      <c r="Q4" s="128" t="s">
        <v>257</v>
      </c>
      <c r="R4" s="129"/>
      <c r="S4" s="98" t="s">
        <v>261</v>
      </c>
    </row>
    <row r="5" spans="1:19" ht="30" customHeight="1" x14ac:dyDescent="0.3">
      <c r="A5" s="9">
        <v>1</v>
      </c>
      <c r="B5" s="5" t="s">
        <v>652</v>
      </c>
      <c r="C5" s="5" t="str">
        <f>UPPER(B5)</f>
        <v>ABRIDOR DE BOCA DE SILICONE</v>
      </c>
      <c r="D5" s="6" t="s">
        <v>4</v>
      </c>
      <c r="E5" s="10" t="s">
        <v>5</v>
      </c>
      <c r="F5" s="52" t="e">
        <f>VLOOKUP(C5,#REF!,20,FALSE)</f>
        <v>#REF!</v>
      </c>
      <c r="G5" s="19">
        <v>8</v>
      </c>
      <c r="H5" s="20">
        <v>2</v>
      </c>
      <c r="I5" s="20">
        <f t="shared" ref="I5:I17" si="0">G5/H5</f>
        <v>4</v>
      </c>
      <c r="J5" s="19">
        <f t="shared" ref="J5:J17" si="1">(12-I5)*H5</f>
        <v>16</v>
      </c>
      <c r="K5" s="21">
        <f t="shared" ref="K5:K13" si="2">J5*50/100+J5</f>
        <v>24</v>
      </c>
      <c r="L5" s="21">
        <f t="shared" ref="L5:L17" si="3">K5*10/100+K5</f>
        <v>26.4</v>
      </c>
      <c r="M5" s="20" t="e">
        <f>ROUND(L5,0)-F5</f>
        <v>#REF!</v>
      </c>
      <c r="N5" s="22"/>
      <c r="O5" s="67"/>
      <c r="P5" s="36" t="e">
        <f t="shared" ref="P5:P13" si="4">M5*O5</f>
        <v>#REF!</v>
      </c>
      <c r="Q5" s="35"/>
      <c r="R5" s="36" t="e">
        <f t="shared" ref="R5:R13" si="5">M5*Q5</f>
        <v>#REF!</v>
      </c>
      <c r="S5" s="37" t="e">
        <f t="shared" ref="S5:S13" si="6">(P5+R5)/2</f>
        <v>#REF!</v>
      </c>
    </row>
    <row r="6" spans="1:19" ht="30" customHeight="1" x14ac:dyDescent="0.3">
      <c r="A6" s="9">
        <v>2</v>
      </c>
      <c r="B6" s="5" t="s">
        <v>653</v>
      </c>
      <c r="C6" s="5" t="str">
        <f t="shared" ref="C6:C70" si="7">UPPER(B6)</f>
        <v>ÁCIDO FLUORÍDRICO A 10%</v>
      </c>
      <c r="D6" s="6" t="s">
        <v>6</v>
      </c>
      <c r="E6" s="10" t="s">
        <v>7</v>
      </c>
      <c r="F6" s="52" t="e">
        <f>VLOOKUP(C6,#REF!,20,FALSE)</f>
        <v>#REF!</v>
      </c>
      <c r="G6" s="19">
        <v>9</v>
      </c>
      <c r="H6" s="20">
        <v>1</v>
      </c>
      <c r="I6" s="20">
        <f t="shared" si="0"/>
        <v>9</v>
      </c>
      <c r="J6" s="19">
        <f t="shared" si="1"/>
        <v>3</v>
      </c>
      <c r="K6" s="21">
        <f t="shared" si="2"/>
        <v>4.5</v>
      </c>
      <c r="L6" s="21">
        <f t="shared" si="3"/>
        <v>4.95</v>
      </c>
      <c r="M6" s="20" t="e">
        <f t="shared" ref="M6:M124" si="8">ROUND(L6,0)-F6</f>
        <v>#REF!</v>
      </c>
      <c r="N6" s="22"/>
      <c r="O6" s="40"/>
      <c r="P6" s="36" t="e">
        <f t="shared" si="4"/>
        <v>#REF!</v>
      </c>
      <c r="Q6" s="38"/>
      <c r="R6" s="36" t="e">
        <f t="shared" si="5"/>
        <v>#REF!</v>
      </c>
      <c r="S6" s="37" t="e">
        <f t="shared" si="6"/>
        <v>#REF!</v>
      </c>
    </row>
    <row r="7" spans="1:19" ht="30" customHeight="1" x14ac:dyDescent="0.3">
      <c r="A7" s="9">
        <v>3</v>
      </c>
      <c r="B7" s="5" t="s">
        <v>654</v>
      </c>
      <c r="C7" s="5" t="str">
        <f t="shared" si="7"/>
        <v>ÁCIDO FOSFÓRICO EM GEL A 37%</v>
      </c>
      <c r="D7" s="6" t="s">
        <v>8</v>
      </c>
      <c r="E7" s="10" t="s">
        <v>9</v>
      </c>
      <c r="F7" s="52" t="e">
        <f>VLOOKUP(C7,#REF!,20,FALSE)</f>
        <v>#REF!</v>
      </c>
      <c r="G7" s="19">
        <v>70</v>
      </c>
      <c r="H7" s="20">
        <v>23</v>
      </c>
      <c r="I7" s="20">
        <f t="shared" si="0"/>
        <v>3.0434782608695654</v>
      </c>
      <c r="J7" s="19">
        <f t="shared" si="1"/>
        <v>205.99999999999997</v>
      </c>
      <c r="K7" s="21">
        <f t="shared" si="2"/>
        <v>308.99999999999994</v>
      </c>
      <c r="L7" s="21">
        <f t="shared" si="3"/>
        <v>339.89999999999992</v>
      </c>
      <c r="M7" s="20" t="e">
        <f t="shared" si="8"/>
        <v>#REF!</v>
      </c>
      <c r="N7" s="22"/>
      <c r="O7" s="40"/>
      <c r="P7" s="36" t="e">
        <f t="shared" si="4"/>
        <v>#REF!</v>
      </c>
      <c r="Q7" s="38"/>
      <c r="R7" s="36" t="e">
        <f t="shared" si="5"/>
        <v>#REF!</v>
      </c>
      <c r="S7" s="37" t="e">
        <f t="shared" si="6"/>
        <v>#REF!</v>
      </c>
    </row>
    <row r="8" spans="1:19" ht="30" customHeight="1" x14ac:dyDescent="0.3">
      <c r="A8" s="9">
        <v>4</v>
      </c>
      <c r="B8" s="5" t="s">
        <v>655</v>
      </c>
      <c r="C8" s="5" t="str">
        <f t="shared" si="7"/>
        <v>ÁCIDO PERACÉTICO 0,2%</v>
      </c>
      <c r="D8" s="6" t="s">
        <v>10</v>
      </c>
      <c r="E8" s="10" t="s">
        <v>11</v>
      </c>
      <c r="F8" s="52" t="e">
        <f>VLOOKUP(C8,#REF!,20,FALSE)</f>
        <v>#REF!</v>
      </c>
      <c r="G8" s="19">
        <v>9</v>
      </c>
      <c r="H8" s="20">
        <v>3</v>
      </c>
      <c r="I8" s="20">
        <f t="shared" si="0"/>
        <v>3</v>
      </c>
      <c r="J8" s="19">
        <f t="shared" si="1"/>
        <v>27</v>
      </c>
      <c r="K8" s="21">
        <f t="shared" si="2"/>
        <v>40.5</v>
      </c>
      <c r="L8" s="21">
        <f t="shared" si="3"/>
        <v>44.55</v>
      </c>
      <c r="M8" s="20" t="e">
        <f t="shared" si="8"/>
        <v>#REF!</v>
      </c>
      <c r="N8" s="22"/>
      <c r="O8" s="40"/>
      <c r="P8" s="36" t="e">
        <f t="shared" si="4"/>
        <v>#REF!</v>
      </c>
      <c r="Q8" s="38"/>
      <c r="R8" s="36" t="e">
        <f t="shared" si="5"/>
        <v>#REF!</v>
      </c>
      <c r="S8" s="37" t="e">
        <f t="shared" si="6"/>
        <v>#REF!</v>
      </c>
    </row>
    <row r="9" spans="1:19" s="66" customFormat="1" ht="30" customHeight="1" x14ac:dyDescent="0.3">
      <c r="A9" s="9">
        <v>5</v>
      </c>
      <c r="B9" s="5" t="s">
        <v>321</v>
      </c>
      <c r="C9" s="5" t="str">
        <f t="shared" si="7"/>
        <v>AFASTADOR LABIAL EXPANDEX </v>
      </c>
      <c r="D9" s="6" t="s">
        <v>514</v>
      </c>
      <c r="E9" s="10" t="s">
        <v>30</v>
      </c>
      <c r="F9" s="52" t="e">
        <f>VLOOKUP(C9,#REF!,20,FALSE)</f>
        <v>#REF!</v>
      </c>
      <c r="G9" s="54">
        <v>0</v>
      </c>
      <c r="H9" s="54">
        <v>1</v>
      </c>
      <c r="I9" s="54">
        <f t="shared" si="0"/>
        <v>0</v>
      </c>
      <c r="J9" s="55">
        <f t="shared" si="1"/>
        <v>12</v>
      </c>
      <c r="K9" s="56">
        <f t="shared" si="2"/>
        <v>18</v>
      </c>
      <c r="L9" s="56">
        <f t="shared" si="3"/>
        <v>19.8</v>
      </c>
      <c r="M9" s="54">
        <f>ROUND(L9,0)</f>
        <v>20</v>
      </c>
      <c r="N9" s="61"/>
      <c r="O9" s="62"/>
      <c r="P9" s="58">
        <f t="shared" si="4"/>
        <v>0</v>
      </c>
      <c r="Q9" s="57"/>
      <c r="R9" s="58">
        <f t="shared" si="5"/>
        <v>0</v>
      </c>
      <c r="S9" s="59">
        <f t="shared" si="6"/>
        <v>0</v>
      </c>
    </row>
    <row r="10" spans="1:19" s="65" customFormat="1" ht="30" customHeight="1" x14ac:dyDescent="0.3">
      <c r="A10" s="9">
        <v>6</v>
      </c>
      <c r="B10" s="5" t="s">
        <v>294</v>
      </c>
      <c r="C10" s="5" t="str">
        <f t="shared" si="7"/>
        <v>AFASTADOR LABIAL LATERAL ADULTO - PACOTE COM 02 UNIDADES</v>
      </c>
      <c r="D10" s="6" t="s">
        <v>427</v>
      </c>
      <c r="E10" s="10" t="s">
        <v>295</v>
      </c>
      <c r="F10" s="52" t="e">
        <f>VLOOKUP(C10,#REF!,20,FALSE)</f>
        <v>#REF!</v>
      </c>
      <c r="G10" s="60">
        <v>0</v>
      </c>
      <c r="H10" s="54">
        <v>1</v>
      </c>
      <c r="I10" s="54">
        <f t="shared" si="0"/>
        <v>0</v>
      </c>
      <c r="J10" s="55">
        <f t="shared" si="1"/>
        <v>12</v>
      </c>
      <c r="K10" s="56">
        <f t="shared" si="2"/>
        <v>18</v>
      </c>
      <c r="L10" s="56">
        <f t="shared" si="3"/>
        <v>19.8</v>
      </c>
      <c r="M10" s="54">
        <f>ROUND(L10,0)</f>
        <v>20</v>
      </c>
      <c r="N10" s="55"/>
      <c r="O10" s="62"/>
      <c r="P10" s="58">
        <f t="shared" si="4"/>
        <v>0</v>
      </c>
      <c r="Q10" s="57"/>
      <c r="R10" s="58">
        <f t="shared" si="5"/>
        <v>0</v>
      </c>
      <c r="S10" s="59">
        <f t="shared" si="6"/>
        <v>0</v>
      </c>
    </row>
    <row r="11" spans="1:19" s="65" customFormat="1" ht="30" customHeight="1" x14ac:dyDescent="0.3">
      <c r="A11" s="9">
        <v>7</v>
      </c>
      <c r="B11" s="5" t="s">
        <v>790</v>
      </c>
      <c r="C11" s="5" t="str">
        <f t="shared" si="7"/>
        <v>AFASTADOR LABIAL COM BLOQUEADOR DE LINGUA INFANTIL</v>
      </c>
      <c r="D11" s="6" t="s">
        <v>428</v>
      </c>
      <c r="E11" s="10" t="s">
        <v>30</v>
      </c>
      <c r="F11" s="52" t="e">
        <f>VLOOKUP(C11,#REF!,20,FALSE)</f>
        <v>#REF!</v>
      </c>
      <c r="G11" s="60">
        <v>5</v>
      </c>
      <c r="H11" s="54">
        <v>1</v>
      </c>
      <c r="I11" s="54">
        <f t="shared" si="0"/>
        <v>5</v>
      </c>
      <c r="J11" s="55">
        <f t="shared" si="1"/>
        <v>7</v>
      </c>
      <c r="K11" s="56">
        <f t="shared" si="2"/>
        <v>10.5</v>
      </c>
      <c r="L11" s="56">
        <f t="shared" si="3"/>
        <v>11.55</v>
      </c>
      <c r="M11" s="54">
        <f>ROUND(L11,0)</f>
        <v>12</v>
      </c>
      <c r="N11" s="55"/>
      <c r="O11" s="62"/>
      <c r="P11" s="58">
        <f t="shared" si="4"/>
        <v>0</v>
      </c>
      <c r="Q11" s="57"/>
      <c r="R11" s="58">
        <f t="shared" si="5"/>
        <v>0</v>
      </c>
      <c r="S11" s="59">
        <f t="shared" si="6"/>
        <v>0</v>
      </c>
    </row>
    <row r="12" spans="1:19" ht="30" customHeight="1" x14ac:dyDescent="0.3">
      <c r="A12" s="9">
        <v>8</v>
      </c>
      <c r="B12" s="5" t="s">
        <v>656</v>
      </c>
      <c r="C12" s="5" t="str">
        <f t="shared" si="7"/>
        <v>AGENTE DE UNIÃO SILANO</v>
      </c>
      <c r="D12" s="6" t="s">
        <v>12</v>
      </c>
      <c r="E12" s="10" t="s">
        <v>13</v>
      </c>
      <c r="F12" s="52" t="e">
        <f>VLOOKUP(C12,#REF!,20,FALSE)</f>
        <v>#REF!</v>
      </c>
      <c r="G12" s="19">
        <v>11</v>
      </c>
      <c r="H12" s="20">
        <v>2</v>
      </c>
      <c r="I12" s="20">
        <f t="shared" si="0"/>
        <v>5.5</v>
      </c>
      <c r="J12" s="19">
        <f t="shared" si="1"/>
        <v>13</v>
      </c>
      <c r="K12" s="21">
        <f t="shared" si="2"/>
        <v>19.5</v>
      </c>
      <c r="L12" s="21">
        <f t="shared" si="3"/>
        <v>21.45</v>
      </c>
      <c r="M12" s="20" t="e">
        <f t="shared" si="8"/>
        <v>#REF!</v>
      </c>
      <c r="N12" s="22"/>
      <c r="O12" s="40"/>
      <c r="P12" s="36" t="e">
        <f t="shared" si="4"/>
        <v>#REF!</v>
      </c>
      <c r="Q12" s="38"/>
      <c r="R12" s="36" t="e">
        <f t="shared" si="5"/>
        <v>#REF!</v>
      </c>
      <c r="S12" s="37" t="e">
        <f t="shared" si="6"/>
        <v>#REF!</v>
      </c>
    </row>
    <row r="13" spans="1:19" ht="30" customHeight="1" x14ac:dyDescent="0.3">
      <c r="A13" s="9">
        <v>9</v>
      </c>
      <c r="B13" s="5" t="s">
        <v>657</v>
      </c>
      <c r="C13" s="5" t="str">
        <f t="shared" si="7"/>
        <v>ÁGUA OXIGENADA VOLUME 10</v>
      </c>
      <c r="D13" s="6" t="s">
        <v>14</v>
      </c>
      <c r="E13" s="10" t="s">
        <v>11</v>
      </c>
      <c r="F13" s="52" t="e">
        <f>VLOOKUP(C13,#REF!,20,FALSE)</f>
        <v>#REF!</v>
      </c>
      <c r="G13" s="19">
        <v>7</v>
      </c>
      <c r="H13" s="20">
        <v>2</v>
      </c>
      <c r="I13" s="20">
        <f t="shared" si="0"/>
        <v>3.5</v>
      </c>
      <c r="J13" s="19">
        <f t="shared" si="1"/>
        <v>17</v>
      </c>
      <c r="K13" s="21">
        <f t="shared" si="2"/>
        <v>25.5</v>
      </c>
      <c r="L13" s="21">
        <f t="shared" si="3"/>
        <v>28.05</v>
      </c>
      <c r="M13" s="20" t="e">
        <f t="shared" si="8"/>
        <v>#REF!</v>
      </c>
      <c r="N13" s="22"/>
      <c r="O13" s="40"/>
      <c r="P13" s="36" t="e">
        <f t="shared" si="4"/>
        <v>#REF!</v>
      </c>
      <c r="Q13" s="38"/>
      <c r="R13" s="36" t="e">
        <f t="shared" si="5"/>
        <v>#REF!</v>
      </c>
      <c r="S13" s="37" t="e">
        <f t="shared" si="6"/>
        <v>#REF!</v>
      </c>
    </row>
    <row r="14" spans="1:19" s="81" customFormat="1" ht="30" customHeight="1" x14ac:dyDescent="0.25">
      <c r="A14" s="9">
        <v>10</v>
      </c>
      <c r="B14" s="5" t="s">
        <v>819</v>
      </c>
      <c r="C14" s="5" t="str">
        <f t="shared" si="7"/>
        <v>AGULHA DESCARTÁVEL HIPODÉRMICA 13 X 3 MM</v>
      </c>
      <c r="D14" s="6" t="s">
        <v>593</v>
      </c>
      <c r="E14" s="10" t="s">
        <v>289</v>
      </c>
      <c r="F14" s="52">
        <v>0</v>
      </c>
      <c r="G14" s="77">
        <v>1</v>
      </c>
      <c r="H14" s="78">
        <v>1</v>
      </c>
      <c r="I14" s="76">
        <f t="shared" si="0"/>
        <v>1</v>
      </c>
      <c r="J14" s="73">
        <f t="shared" si="1"/>
        <v>11</v>
      </c>
      <c r="K14" s="79">
        <f>J14*10/100+J14</f>
        <v>12.1</v>
      </c>
      <c r="L14" s="21">
        <f t="shared" si="3"/>
        <v>13.309999999999999</v>
      </c>
      <c r="M14" s="20">
        <f t="shared" si="8"/>
        <v>13</v>
      </c>
      <c r="N14" s="80" t="s">
        <v>594</v>
      </c>
      <c r="O14" s="40"/>
      <c r="P14" s="36">
        <f t="shared" ref="P14:P35" si="9">M14*O14</f>
        <v>0</v>
      </c>
      <c r="Q14" s="38"/>
      <c r="R14" s="36">
        <f t="shared" ref="R14:R35" si="10">M14*Q14</f>
        <v>0</v>
      </c>
      <c r="S14" s="37">
        <f t="shared" ref="S14:S35" si="11">(P14+R14)/2</f>
        <v>0</v>
      </c>
    </row>
    <row r="15" spans="1:19" s="81" customFormat="1" ht="30" customHeight="1" x14ac:dyDescent="0.25">
      <c r="A15" s="9">
        <v>11</v>
      </c>
      <c r="B15" s="5" t="s">
        <v>820</v>
      </c>
      <c r="C15" s="5" t="str">
        <f t="shared" si="7"/>
        <v xml:space="preserve">AGULHA DESCARTÁVEL HIPODÉRMICA 25X0,8MM </v>
      </c>
      <c r="D15" s="6" t="s">
        <v>595</v>
      </c>
      <c r="E15" s="10" t="s">
        <v>289</v>
      </c>
      <c r="F15" s="52">
        <v>0</v>
      </c>
      <c r="G15" s="78">
        <v>4</v>
      </c>
      <c r="H15" s="78">
        <v>1</v>
      </c>
      <c r="I15" s="76">
        <f t="shared" si="0"/>
        <v>4</v>
      </c>
      <c r="J15" s="73">
        <f t="shared" si="1"/>
        <v>8</v>
      </c>
      <c r="K15" s="79">
        <f>J15*10/100+J15</f>
        <v>8.8000000000000007</v>
      </c>
      <c r="L15" s="21">
        <f t="shared" si="3"/>
        <v>9.6800000000000015</v>
      </c>
      <c r="M15" s="20">
        <f t="shared" si="8"/>
        <v>10</v>
      </c>
      <c r="N15" s="82"/>
      <c r="O15" s="40"/>
      <c r="P15" s="36">
        <f t="shared" si="9"/>
        <v>0</v>
      </c>
      <c r="Q15" s="38"/>
      <c r="R15" s="36">
        <f t="shared" si="10"/>
        <v>0</v>
      </c>
      <c r="S15" s="37">
        <f t="shared" si="11"/>
        <v>0</v>
      </c>
    </row>
    <row r="16" spans="1:19" s="81" customFormat="1" ht="30" customHeight="1" x14ac:dyDescent="0.25">
      <c r="A16" s="9">
        <v>12</v>
      </c>
      <c r="B16" s="5" t="s">
        <v>757</v>
      </c>
      <c r="C16" s="5" t="str">
        <f t="shared" si="7"/>
        <v>AGULHA GENGIVAL EXTRA CURTA 12MM</v>
      </c>
      <c r="D16" s="6" t="s">
        <v>596</v>
      </c>
      <c r="E16" s="10" t="s">
        <v>289</v>
      </c>
      <c r="F16" s="52" t="e">
        <f>VLOOKUP(C16,#REF!,20,FALSE)</f>
        <v>#REF!</v>
      </c>
      <c r="G16" s="77">
        <v>1</v>
      </c>
      <c r="H16" s="76">
        <v>1</v>
      </c>
      <c r="I16" s="76">
        <f t="shared" si="0"/>
        <v>1</v>
      </c>
      <c r="J16" s="73">
        <f t="shared" si="1"/>
        <v>11</v>
      </c>
      <c r="K16" s="79">
        <f>J16*10/100+J16</f>
        <v>12.1</v>
      </c>
      <c r="L16" s="21">
        <f t="shared" si="3"/>
        <v>13.309999999999999</v>
      </c>
      <c r="M16" s="20" t="e">
        <f t="shared" si="8"/>
        <v>#REF!</v>
      </c>
      <c r="N16" s="80" t="s">
        <v>597</v>
      </c>
      <c r="O16" s="40"/>
      <c r="P16" s="36" t="e">
        <f t="shared" si="9"/>
        <v>#REF!</v>
      </c>
      <c r="Q16" s="38"/>
      <c r="R16" s="36" t="e">
        <f t="shared" si="10"/>
        <v>#REF!</v>
      </c>
      <c r="S16" s="37" t="e">
        <f t="shared" si="11"/>
        <v>#REF!</v>
      </c>
    </row>
    <row r="17" spans="1:19" s="81" customFormat="1" ht="30" customHeight="1" x14ac:dyDescent="0.25">
      <c r="A17" s="9">
        <v>13</v>
      </c>
      <c r="B17" s="5" t="s">
        <v>821</v>
      </c>
      <c r="C17" s="5" t="str">
        <f t="shared" si="7"/>
        <v xml:space="preserve">AGULHA HIPODÉRMICA DE SEGURANÇA (0,5MM X 25MM) 25G X 1'' </v>
      </c>
      <c r="D17" s="6" t="s">
        <v>598</v>
      </c>
      <c r="E17" s="10" t="s">
        <v>289</v>
      </c>
      <c r="F17" s="52">
        <v>0</v>
      </c>
      <c r="G17" s="77">
        <v>16</v>
      </c>
      <c r="H17" s="78">
        <v>3</v>
      </c>
      <c r="I17" s="76">
        <f t="shared" si="0"/>
        <v>5.333333333333333</v>
      </c>
      <c r="J17" s="73">
        <f t="shared" si="1"/>
        <v>20</v>
      </c>
      <c r="K17" s="79">
        <f>J17*10/100+J17</f>
        <v>22</v>
      </c>
      <c r="L17" s="21">
        <f t="shared" si="3"/>
        <v>24.2</v>
      </c>
      <c r="M17" s="20">
        <f t="shared" si="8"/>
        <v>24</v>
      </c>
      <c r="N17" s="80"/>
      <c r="O17" s="40"/>
      <c r="P17" s="36">
        <f t="shared" si="9"/>
        <v>0</v>
      </c>
      <c r="Q17" s="38"/>
      <c r="R17" s="36">
        <f t="shared" si="10"/>
        <v>0</v>
      </c>
      <c r="S17" s="37">
        <f t="shared" si="11"/>
        <v>0</v>
      </c>
    </row>
    <row r="18" spans="1:19" s="65" customFormat="1" ht="30" customHeight="1" x14ac:dyDescent="0.3">
      <c r="A18" s="9">
        <v>14</v>
      </c>
      <c r="B18" s="5" t="s">
        <v>296</v>
      </c>
      <c r="C18" s="5" t="str">
        <f t="shared" si="7"/>
        <v>ALAVANCA APICAL APEXO RETA Nº 303</v>
      </c>
      <c r="D18" s="6" t="s">
        <v>429</v>
      </c>
      <c r="E18" s="10" t="s">
        <v>30</v>
      </c>
      <c r="F18" s="52" t="e">
        <f>VLOOKUP(C18,#REF!,20,FALSE)</f>
        <v>#REF!</v>
      </c>
      <c r="G18" s="60">
        <v>7</v>
      </c>
      <c r="H18" s="54">
        <v>1</v>
      </c>
      <c r="I18" s="54">
        <f t="shared" ref="I18:I38" si="12">G18/H18</f>
        <v>7</v>
      </c>
      <c r="J18" s="55">
        <f t="shared" ref="J18:J38" si="13">(12-I18)*H18</f>
        <v>5</v>
      </c>
      <c r="K18" s="56">
        <f t="shared" ref="K18:K38" si="14">J18*50/100+J18</f>
        <v>7.5</v>
      </c>
      <c r="L18" s="56">
        <f t="shared" ref="L18:L38" si="15">K18*10/100+K18</f>
        <v>8.25</v>
      </c>
      <c r="M18" s="20" t="e">
        <f t="shared" si="8"/>
        <v>#REF!</v>
      </c>
      <c r="N18" s="60"/>
      <c r="O18" s="40"/>
      <c r="P18" s="36" t="e">
        <f t="shared" si="9"/>
        <v>#REF!</v>
      </c>
      <c r="Q18" s="38"/>
      <c r="R18" s="36" t="e">
        <f t="shared" si="10"/>
        <v>#REF!</v>
      </c>
      <c r="S18" s="37" t="e">
        <f t="shared" si="11"/>
        <v>#REF!</v>
      </c>
    </row>
    <row r="19" spans="1:19" s="65" customFormat="1" ht="30" customHeight="1" x14ac:dyDescent="0.3">
      <c r="A19" s="9">
        <v>15</v>
      </c>
      <c r="B19" s="5" t="s">
        <v>330</v>
      </c>
      <c r="C19" s="5" t="str">
        <f t="shared" si="7"/>
        <v>ALAVANCA APICAL Nº 303 ESQUERDA</v>
      </c>
      <c r="D19" s="6" t="s">
        <v>430</v>
      </c>
      <c r="E19" s="10" t="s">
        <v>30</v>
      </c>
      <c r="F19" s="52" t="e">
        <f>VLOOKUP(C19,#REF!,20,FALSE)</f>
        <v>#REF!</v>
      </c>
      <c r="G19" s="60">
        <v>0</v>
      </c>
      <c r="H19" s="54">
        <v>1</v>
      </c>
      <c r="I19" s="54">
        <f t="shared" si="12"/>
        <v>0</v>
      </c>
      <c r="J19" s="55">
        <f t="shared" si="13"/>
        <v>12</v>
      </c>
      <c r="K19" s="56">
        <f t="shared" si="14"/>
        <v>18</v>
      </c>
      <c r="L19" s="56">
        <f t="shared" si="15"/>
        <v>19.8</v>
      </c>
      <c r="M19" s="20" t="e">
        <f t="shared" si="8"/>
        <v>#REF!</v>
      </c>
      <c r="N19" s="60"/>
      <c r="O19" s="40"/>
      <c r="P19" s="36" t="e">
        <f t="shared" si="9"/>
        <v>#REF!</v>
      </c>
      <c r="Q19" s="38"/>
      <c r="R19" s="36" t="e">
        <f t="shared" si="10"/>
        <v>#REF!</v>
      </c>
      <c r="S19" s="37" t="e">
        <f t="shared" si="11"/>
        <v>#REF!</v>
      </c>
    </row>
    <row r="20" spans="1:19" s="65" customFormat="1" ht="30" customHeight="1" x14ac:dyDescent="0.3">
      <c r="A20" s="9">
        <v>16</v>
      </c>
      <c r="B20" s="5" t="s">
        <v>331</v>
      </c>
      <c r="C20" s="5" t="str">
        <f t="shared" si="7"/>
        <v>ALAVANCA APICAL Nº 303 DIREITA</v>
      </c>
      <c r="D20" s="6" t="s">
        <v>431</v>
      </c>
      <c r="E20" s="10" t="s">
        <v>30</v>
      </c>
      <c r="F20" s="52" t="e">
        <f>VLOOKUP(C20,#REF!,20,FALSE)</f>
        <v>#REF!</v>
      </c>
      <c r="G20" s="60">
        <v>6</v>
      </c>
      <c r="H20" s="54">
        <v>1</v>
      </c>
      <c r="I20" s="54">
        <f t="shared" si="12"/>
        <v>6</v>
      </c>
      <c r="J20" s="55">
        <f t="shared" si="13"/>
        <v>6</v>
      </c>
      <c r="K20" s="56">
        <f t="shared" si="14"/>
        <v>9</v>
      </c>
      <c r="L20" s="56">
        <f t="shared" si="15"/>
        <v>9.9</v>
      </c>
      <c r="M20" s="20" t="e">
        <f t="shared" si="8"/>
        <v>#REF!</v>
      </c>
      <c r="N20" s="60"/>
      <c r="O20" s="40"/>
      <c r="P20" s="36" t="e">
        <f t="shared" si="9"/>
        <v>#REF!</v>
      </c>
      <c r="Q20" s="38"/>
      <c r="R20" s="36" t="e">
        <f t="shared" si="10"/>
        <v>#REF!</v>
      </c>
      <c r="S20" s="37" t="e">
        <f t="shared" si="11"/>
        <v>#REF!</v>
      </c>
    </row>
    <row r="21" spans="1:19" s="65" customFormat="1" ht="30" customHeight="1" x14ac:dyDescent="0.3">
      <c r="A21" s="9">
        <v>17</v>
      </c>
      <c r="B21" s="5" t="s">
        <v>332</v>
      </c>
      <c r="C21" s="5" t="str">
        <f t="shared" si="7"/>
        <v>ALAVANCA SELDIN RETA Nº 2</v>
      </c>
      <c r="D21" s="6" t="s">
        <v>432</v>
      </c>
      <c r="E21" s="10" t="s">
        <v>30</v>
      </c>
      <c r="F21" s="52" t="e">
        <f>VLOOKUP(C21,#REF!,20,FALSE)</f>
        <v>#REF!</v>
      </c>
      <c r="G21" s="60">
        <v>0</v>
      </c>
      <c r="H21" s="54">
        <v>1</v>
      </c>
      <c r="I21" s="54">
        <f t="shared" si="12"/>
        <v>0</v>
      </c>
      <c r="J21" s="55">
        <f t="shared" si="13"/>
        <v>12</v>
      </c>
      <c r="K21" s="56">
        <f t="shared" si="14"/>
        <v>18</v>
      </c>
      <c r="L21" s="56">
        <f t="shared" si="15"/>
        <v>19.8</v>
      </c>
      <c r="M21" s="20" t="e">
        <f t="shared" si="8"/>
        <v>#REF!</v>
      </c>
      <c r="N21" s="60"/>
      <c r="O21" s="40"/>
      <c r="P21" s="36" t="e">
        <f t="shared" si="9"/>
        <v>#REF!</v>
      </c>
      <c r="Q21" s="38"/>
      <c r="R21" s="36" t="e">
        <f t="shared" si="10"/>
        <v>#REF!</v>
      </c>
      <c r="S21" s="37" t="e">
        <f t="shared" si="11"/>
        <v>#REF!</v>
      </c>
    </row>
    <row r="22" spans="1:19" ht="30" customHeight="1" x14ac:dyDescent="0.3">
      <c r="A22" s="9">
        <v>18</v>
      </c>
      <c r="B22" s="5" t="s">
        <v>658</v>
      </c>
      <c r="C22" s="5" t="str">
        <f t="shared" si="7"/>
        <v>ÁLCOOL 96° GL</v>
      </c>
      <c r="D22" s="6" t="s">
        <v>15</v>
      </c>
      <c r="E22" s="10" t="s">
        <v>16</v>
      </c>
      <c r="F22" s="52" t="e">
        <f>VLOOKUP(C22,#REF!,20,FALSE)</f>
        <v>#REF!</v>
      </c>
      <c r="G22" s="91">
        <v>4</v>
      </c>
      <c r="H22" s="20">
        <v>1.5</v>
      </c>
      <c r="I22" s="20">
        <f t="shared" si="12"/>
        <v>2.6666666666666665</v>
      </c>
      <c r="J22" s="19">
        <f t="shared" si="13"/>
        <v>14</v>
      </c>
      <c r="K22" s="21">
        <f t="shared" si="14"/>
        <v>21</v>
      </c>
      <c r="L22" s="21">
        <f t="shared" si="15"/>
        <v>23.1</v>
      </c>
      <c r="M22" s="20" t="e">
        <f t="shared" si="8"/>
        <v>#REF!</v>
      </c>
      <c r="N22" s="22"/>
      <c r="O22" s="40"/>
      <c r="P22" s="36" t="e">
        <f t="shared" si="9"/>
        <v>#REF!</v>
      </c>
      <c r="Q22" s="38"/>
      <c r="R22" s="36" t="e">
        <f t="shared" si="10"/>
        <v>#REF!</v>
      </c>
      <c r="S22" s="37" t="e">
        <f t="shared" si="11"/>
        <v>#REF!</v>
      </c>
    </row>
    <row r="23" spans="1:19" s="65" customFormat="1" ht="30" customHeight="1" x14ac:dyDescent="0.3">
      <c r="A23" s="9">
        <v>19</v>
      </c>
      <c r="B23" s="5" t="s">
        <v>333</v>
      </c>
      <c r="C23" s="5" t="str">
        <f t="shared" si="7"/>
        <v>ALICATE BICO CHATO Nº 0121</v>
      </c>
      <c r="D23" s="6" t="s">
        <v>433</v>
      </c>
      <c r="E23" s="10" t="s">
        <v>30</v>
      </c>
      <c r="F23" s="52" t="e">
        <f>VLOOKUP(C23,#REF!,20,FALSE)</f>
        <v>#REF!</v>
      </c>
      <c r="G23" s="60">
        <v>12</v>
      </c>
      <c r="H23" s="54">
        <v>1.5</v>
      </c>
      <c r="I23" s="54">
        <f t="shared" si="12"/>
        <v>8</v>
      </c>
      <c r="J23" s="55">
        <f t="shared" si="13"/>
        <v>6</v>
      </c>
      <c r="K23" s="56">
        <f t="shared" si="14"/>
        <v>9</v>
      </c>
      <c r="L23" s="56">
        <f t="shared" si="15"/>
        <v>9.9</v>
      </c>
      <c r="M23" s="20" t="e">
        <f t="shared" si="8"/>
        <v>#REF!</v>
      </c>
      <c r="N23" s="60"/>
      <c r="O23" s="40"/>
      <c r="P23" s="36" t="e">
        <f t="shared" si="9"/>
        <v>#REF!</v>
      </c>
      <c r="Q23" s="38"/>
      <c r="R23" s="36" t="e">
        <f t="shared" si="10"/>
        <v>#REF!</v>
      </c>
      <c r="S23" s="37" t="e">
        <f t="shared" si="11"/>
        <v>#REF!</v>
      </c>
    </row>
    <row r="24" spans="1:19" s="65" customFormat="1" ht="30" customHeight="1" x14ac:dyDescent="0.3">
      <c r="A24" s="9">
        <v>20</v>
      </c>
      <c r="B24" s="5" t="s">
        <v>767</v>
      </c>
      <c r="C24" s="5" t="str">
        <f t="shared" si="7"/>
        <v>ALICATE PERFURADOR PARA LENÇOL DE BORRACHA AINSWORTH</v>
      </c>
      <c r="D24" s="6" t="s">
        <v>434</v>
      </c>
      <c r="E24" s="10" t="s">
        <v>30</v>
      </c>
      <c r="F24" s="52" t="e">
        <f>VLOOKUP(C24,#REF!,20,FALSE)</f>
        <v>#REF!</v>
      </c>
      <c r="G24" s="60">
        <v>0</v>
      </c>
      <c r="H24" s="54">
        <v>1</v>
      </c>
      <c r="I24" s="54">
        <f t="shared" si="12"/>
        <v>0</v>
      </c>
      <c r="J24" s="55">
        <f t="shared" si="13"/>
        <v>12</v>
      </c>
      <c r="K24" s="56">
        <f t="shared" si="14"/>
        <v>18</v>
      </c>
      <c r="L24" s="56">
        <f t="shared" si="15"/>
        <v>19.8</v>
      </c>
      <c r="M24" s="20" t="e">
        <f t="shared" si="8"/>
        <v>#REF!</v>
      </c>
      <c r="N24" s="55"/>
      <c r="O24" s="40"/>
      <c r="P24" s="36" t="e">
        <f t="shared" si="9"/>
        <v>#REF!</v>
      </c>
      <c r="Q24" s="38"/>
      <c r="R24" s="36" t="e">
        <f t="shared" si="10"/>
        <v>#REF!</v>
      </c>
      <c r="S24" s="37" t="e">
        <f t="shared" si="11"/>
        <v>#REF!</v>
      </c>
    </row>
    <row r="25" spans="1:19" s="65" customFormat="1" ht="30" customHeight="1" x14ac:dyDescent="0.3">
      <c r="A25" s="9">
        <v>21</v>
      </c>
      <c r="B25" s="5" t="s">
        <v>802</v>
      </c>
      <c r="C25" s="5" t="str">
        <f t="shared" si="7"/>
        <v xml:space="preserve">ALICATE PRÉ-CURVADOR DE LIMA (REF.041 ODUOS) </v>
      </c>
      <c r="D25" s="6" t="s">
        <v>435</v>
      </c>
      <c r="E25" s="10" t="s">
        <v>30</v>
      </c>
      <c r="F25" s="52" t="e">
        <f>VLOOKUP(C25,#REF!,20,FALSE)</f>
        <v>#REF!</v>
      </c>
      <c r="G25" s="60">
        <v>0</v>
      </c>
      <c r="H25" s="54">
        <v>0.5</v>
      </c>
      <c r="I25" s="54">
        <f t="shared" si="12"/>
        <v>0</v>
      </c>
      <c r="J25" s="55">
        <f t="shared" si="13"/>
        <v>6</v>
      </c>
      <c r="K25" s="56">
        <f t="shared" si="14"/>
        <v>9</v>
      </c>
      <c r="L25" s="56">
        <f t="shared" si="15"/>
        <v>9.9</v>
      </c>
      <c r="M25" s="20" t="e">
        <f t="shared" si="8"/>
        <v>#REF!</v>
      </c>
      <c r="N25" s="55"/>
      <c r="O25" s="40"/>
      <c r="P25" s="36" t="e">
        <f t="shared" si="9"/>
        <v>#REF!</v>
      </c>
      <c r="Q25" s="38"/>
      <c r="R25" s="36" t="e">
        <f t="shared" si="10"/>
        <v>#REF!</v>
      </c>
      <c r="S25" s="37" t="e">
        <f t="shared" si="11"/>
        <v>#REF!</v>
      </c>
    </row>
    <row r="26" spans="1:19" ht="30" customHeight="1" x14ac:dyDescent="0.3">
      <c r="A26" s="9">
        <v>22</v>
      </c>
      <c r="B26" s="53" t="s">
        <v>839</v>
      </c>
      <c r="C26" s="5" t="str">
        <f t="shared" si="7"/>
        <v xml:space="preserve">ALGINATO PARA IMPRESSÃO TIPO II DE PRESA NORMAL </v>
      </c>
      <c r="D26" s="6" t="s">
        <v>17</v>
      </c>
      <c r="E26" s="10" t="s">
        <v>18</v>
      </c>
      <c r="F26" s="52">
        <v>33</v>
      </c>
      <c r="G26" s="19">
        <v>14</v>
      </c>
      <c r="H26" s="20">
        <v>5</v>
      </c>
      <c r="I26" s="20">
        <f t="shared" si="12"/>
        <v>2.8</v>
      </c>
      <c r="J26" s="19">
        <f t="shared" si="13"/>
        <v>46</v>
      </c>
      <c r="K26" s="21">
        <f t="shared" si="14"/>
        <v>69</v>
      </c>
      <c r="L26" s="21">
        <f t="shared" si="15"/>
        <v>75.900000000000006</v>
      </c>
      <c r="M26" s="20">
        <f t="shared" si="8"/>
        <v>43</v>
      </c>
      <c r="N26" s="22"/>
      <c r="O26" s="40"/>
      <c r="P26" s="36">
        <f t="shared" si="9"/>
        <v>0</v>
      </c>
      <c r="Q26" s="38"/>
      <c r="R26" s="36">
        <f t="shared" si="10"/>
        <v>0</v>
      </c>
      <c r="S26" s="37">
        <f t="shared" si="11"/>
        <v>0</v>
      </c>
    </row>
    <row r="27" spans="1:19" ht="30" customHeight="1" x14ac:dyDescent="0.3">
      <c r="A27" s="9">
        <v>23</v>
      </c>
      <c r="B27" s="5" t="s">
        <v>659</v>
      </c>
      <c r="C27" s="5" t="str">
        <f t="shared" si="7"/>
        <v>ALGODÃO EM ROLETES TAMANHO 1</v>
      </c>
      <c r="D27" s="6" t="s">
        <v>19</v>
      </c>
      <c r="E27" s="10" t="s">
        <v>20</v>
      </c>
      <c r="F27" s="52" t="e">
        <f>VLOOKUP(C27,#REF!,20,FALSE)</f>
        <v>#REF!</v>
      </c>
      <c r="G27" s="25">
        <v>0</v>
      </c>
      <c r="H27" s="20">
        <v>6</v>
      </c>
      <c r="I27" s="20">
        <f t="shared" si="12"/>
        <v>0</v>
      </c>
      <c r="J27" s="19">
        <f t="shared" si="13"/>
        <v>72</v>
      </c>
      <c r="K27" s="21">
        <f t="shared" si="14"/>
        <v>108</v>
      </c>
      <c r="L27" s="21">
        <f t="shared" si="15"/>
        <v>118.8</v>
      </c>
      <c r="M27" s="20" t="e">
        <f t="shared" si="8"/>
        <v>#REF!</v>
      </c>
      <c r="N27" s="22"/>
      <c r="O27" s="40"/>
      <c r="P27" s="36" t="e">
        <f t="shared" si="9"/>
        <v>#REF!</v>
      </c>
      <c r="Q27" s="38"/>
      <c r="R27" s="36" t="e">
        <f t="shared" si="10"/>
        <v>#REF!</v>
      </c>
      <c r="S27" s="37" t="e">
        <f t="shared" si="11"/>
        <v>#REF!</v>
      </c>
    </row>
    <row r="28" spans="1:19" ht="30" customHeight="1" x14ac:dyDescent="0.3">
      <c r="A28" s="9">
        <v>24</v>
      </c>
      <c r="B28" s="5" t="s">
        <v>660</v>
      </c>
      <c r="C28" s="5" t="str">
        <f t="shared" si="7"/>
        <v xml:space="preserve">ALGODÃO EM ROLETES TAMANHO 2 </v>
      </c>
      <c r="D28" s="6" t="s">
        <v>21</v>
      </c>
      <c r="E28" s="10" t="s">
        <v>20</v>
      </c>
      <c r="F28" s="52" t="e">
        <f>VLOOKUP(C28,#REF!,20,FALSE)</f>
        <v>#REF!</v>
      </c>
      <c r="G28" s="25">
        <v>163</v>
      </c>
      <c r="H28" s="20">
        <v>12</v>
      </c>
      <c r="I28" s="20">
        <f t="shared" si="12"/>
        <v>13.583333333333334</v>
      </c>
      <c r="J28" s="19">
        <f t="shared" si="13"/>
        <v>-19.000000000000007</v>
      </c>
      <c r="K28" s="21">
        <f t="shared" si="14"/>
        <v>-28.500000000000011</v>
      </c>
      <c r="L28" s="21">
        <f t="shared" si="15"/>
        <v>-31.350000000000012</v>
      </c>
      <c r="M28" s="20" t="e">
        <f t="shared" si="8"/>
        <v>#REF!</v>
      </c>
      <c r="N28" s="22" t="s">
        <v>2720</v>
      </c>
      <c r="O28" s="40"/>
      <c r="P28" s="36" t="e">
        <f t="shared" si="9"/>
        <v>#REF!</v>
      </c>
      <c r="Q28" s="38"/>
      <c r="R28" s="36" t="e">
        <f t="shared" si="10"/>
        <v>#REF!</v>
      </c>
      <c r="S28" s="37" t="e">
        <f t="shared" si="11"/>
        <v>#REF!</v>
      </c>
    </row>
    <row r="29" spans="1:19" ht="30" customHeight="1" x14ac:dyDescent="0.3">
      <c r="A29" s="9">
        <v>25</v>
      </c>
      <c r="B29" s="5" t="s">
        <v>661</v>
      </c>
      <c r="C29" s="5" t="str">
        <f t="shared" si="7"/>
        <v xml:space="preserve">ANESTÉSICO INJETÁVEL LOCAL ARTICAÍNE 4% COM EPINEFRINA </v>
      </c>
      <c r="D29" s="6" t="s">
        <v>22</v>
      </c>
      <c r="E29" s="10" t="s">
        <v>23</v>
      </c>
      <c r="F29" s="52" t="e">
        <f>VLOOKUP(C29,#REF!,20,FALSE)</f>
        <v>#REF!</v>
      </c>
      <c r="G29" s="19">
        <v>2</v>
      </c>
      <c r="H29" s="20">
        <v>4</v>
      </c>
      <c r="I29" s="20">
        <f t="shared" si="12"/>
        <v>0.5</v>
      </c>
      <c r="J29" s="19">
        <f t="shared" si="13"/>
        <v>46</v>
      </c>
      <c r="K29" s="21">
        <f t="shared" si="14"/>
        <v>69</v>
      </c>
      <c r="L29" s="21">
        <f t="shared" si="15"/>
        <v>75.900000000000006</v>
      </c>
      <c r="M29" s="20" t="e">
        <f t="shared" si="8"/>
        <v>#REF!</v>
      </c>
      <c r="N29" s="22"/>
      <c r="O29" s="40"/>
      <c r="P29" s="36" t="e">
        <f t="shared" si="9"/>
        <v>#REF!</v>
      </c>
      <c r="Q29" s="38"/>
      <c r="R29" s="36" t="e">
        <f t="shared" si="10"/>
        <v>#REF!</v>
      </c>
      <c r="S29" s="37" t="e">
        <f t="shared" si="11"/>
        <v>#REF!</v>
      </c>
    </row>
    <row r="30" spans="1:19" ht="30" customHeight="1" x14ac:dyDescent="0.3">
      <c r="A30" s="9">
        <v>26</v>
      </c>
      <c r="B30" s="5" t="s">
        <v>2718</v>
      </c>
      <c r="C30" s="5"/>
      <c r="D30" s="75"/>
      <c r="E30" s="10" t="s">
        <v>23</v>
      </c>
      <c r="F30" s="52">
        <v>0</v>
      </c>
      <c r="G30" s="19">
        <v>61</v>
      </c>
      <c r="H30" s="20">
        <v>20</v>
      </c>
      <c r="I30" s="20">
        <f>G30/H30</f>
        <v>3.05</v>
      </c>
      <c r="J30" s="19">
        <f>(12-I30)*H30</f>
        <v>179</v>
      </c>
      <c r="K30" s="21">
        <f>J30*50/100+J30</f>
        <v>268.5</v>
      </c>
      <c r="L30" s="21">
        <f>K30*10/100+K30</f>
        <v>295.35000000000002</v>
      </c>
      <c r="M30" s="20">
        <f>ROUND(L30,0)-F30</f>
        <v>295</v>
      </c>
      <c r="N30" s="22"/>
      <c r="O30" s="40"/>
      <c r="P30" s="36"/>
      <c r="Q30" s="38"/>
      <c r="R30" s="36"/>
      <c r="S30" s="37"/>
    </row>
    <row r="31" spans="1:19" ht="30" customHeight="1" x14ac:dyDescent="0.3">
      <c r="A31" s="9">
        <v>27</v>
      </c>
      <c r="B31" s="5" t="s">
        <v>662</v>
      </c>
      <c r="C31" s="5" t="str">
        <f t="shared" si="7"/>
        <v>ANESTÉSICO INJETÁVEL LOCAL MEPIVACAÍNA 2% COM NOREPINEFRINA</v>
      </c>
      <c r="D31" s="6" t="s">
        <v>24</v>
      </c>
      <c r="E31" s="10" t="s">
        <v>23</v>
      </c>
      <c r="F31" s="52" t="e">
        <f>VLOOKUP(C31,#REF!,20,FALSE)</f>
        <v>#REF!</v>
      </c>
      <c r="G31" s="19">
        <v>5</v>
      </c>
      <c r="H31" s="20">
        <v>2</v>
      </c>
      <c r="I31" s="20">
        <f t="shared" si="12"/>
        <v>2.5</v>
      </c>
      <c r="J31" s="19">
        <f t="shared" si="13"/>
        <v>19</v>
      </c>
      <c r="K31" s="21">
        <f t="shared" si="14"/>
        <v>28.5</v>
      </c>
      <c r="L31" s="21">
        <f t="shared" si="15"/>
        <v>31.35</v>
      </c>
      <c r="M31" s="20" t="e">
        <f t="shared" si="8"/>
        <v>#REF!</v>
      </c>
      <c r="N31" s="22"/>
      <c r="O31" s="40"/>
      <c r="P31" s="36" t="e">
        <f t="shared" si="9"/>
        <v>#REF!</v>
      </c>
      <c r="Q31" s="38"/>
      <c r="R31" s="36" t="e">
        <f t="shared" si="10"/>
        <v>#REF!</v>
      </c>
      <c r="S31" s="37" t="e">
        <f t="shared" si="11"/>
        <v>#REF!</v>
      </c>
    </row>
    <row r="32" spans="1:19" ht="30" customHeight="1" x14ac:dyDescent="0.3">
      <c r="A32" s="9">
        <v>28</v>
      </c>
      <c r="B32" s="5" t="s">
        <v>663</v>
      </c>
      <c r="C32" s="5" t="str">
        <f t="shared" si="7"/>
        <v>ANESTÉSICO INJETÁVEL LOCAL MEPIVACAÍNA 3% SEM VASOCONSTRITOR</v>
      </c>
      <c r="D32" s="6" t="s">
        <v>25</v>
      </c>
      <c r="E32" s="10" t="s">
        <v>23</v>
      </c>
      <c r="F32" s="52" t="e">
        <f>VLOOKUP(C32,#REF!,20,FALSE)</f>
        <v>#REF!</v>
      </c>
      <c r="G32" s="19">
        <v>5</v>
      </c>
      <c r="H32" s="20">
        <v>2</v>
      </c>
      <c r="I32" s="20">
        <f t="shared" si="12"/>
        <v>2.5</v>
      </c>
      <c r="J32" s="19">
        <f t="shared" si="13"/>
        <v>19</v>
      </c>
      <c r="K32" s="21">
        <f t="shared" si="14"/>
        <v>28.5</v>
      </c>
      <c r="L32" s="21">
        <f t="shared" si="15"/>
        <v>31.35</v>
      </c>
      <c r="M32" s="20" t="e">
        <f t="shared" si="8"/>
        <v>#REF!</v>
      </c>
      <c r="N32" s="22"/>
      <c r="O32" s="40"/>
      <c r="P32" s="36" t="e">
        <f t="shared" si="9"/>
        <v>#REF!</v>
      </c>
      <c r="Q32" s="38"/>
      <c r="R32" s="36" t="e">
        <f t="shared" si="10"/>
        <v>#REF!</v>
      </c>
      <c r="S32" s="37" t="e">
        <f t="shared" si="11"/>
        <v>#REF!</v>
      </c>
    </row>
    <row r="33" spans="1:19" ht="30" customHeight="1" x14ac:dyDescent="0.3">
      <c r="A33" s="9">
        <v>29</v>
      </c>
      <c r="B33" s="5" t="s">
        <v>664</v>
      </c>
      <c r="C33" s="5" t="str">
        <f t="shared" si="7"/>
        <v>APLICADOR DESCARTÁVEL TAMANHO EXTRAFINO</v>
      </c>
      <c r="D33" s="6" t="s">
        <v>26</v>
      </c>
      <c r="E33" s="10" t="s">
        <v>20</v>
      </c>
      <c r="F33" s="52" t="e">
        <f>VLOOKUP(C33,#REF!,20,FALSE)</f>
        <v>#REF!</v>
      </c>
      <c r="G33" s="25">
        <v>16</v>
      </c>
      <c r="H33" s="20">
        <v>2</v>
      </c>
      <c r="I33" s="20">
        <f t="shared" si="12"/>
        <v>8</v>
      </c>
      <c r="J33" s="19">
        <f t="shared" si="13"/>
        <v>8</v>
      </c>
      <c r="K33" s="21">
        <f t="shared" si="14"/>
        <v>12</v>
      </c>
      <c r="L33" s="21">
        <f t="shared" si="15"/>
        <v>13.2</v>
      </c>
      <c r="M33" s="20" t="e">
        <f t="shared" si="8"/>
        <v>#REF!</v>
      </c>
      <c r="N33" s="22" t="s">
        <v>2720</v>
      </c>
      <c r="O33" s="40"/>
      <c r="P33" s="36" t="e">
        <f t="shared" si="9"/>
        <v>#REF!</v>
      </c>
      <c r="Q33" s="38"/>
      <c r="R33" s="36" t="e">
        <f t="shared" si="10"/>
        <v>#REF!</v>
      </c>
      <c r="S33" s="37" t="e">
        <f t="shared" si="11"/>
        <v>#REF!</v>
      </c>
    </row>
    <row r="34" spans="1:19" ht="30" customHeight="1" x14ac:dyDescent="0.3">
      <c r="A34" s="9">
        <v>30</v>
      </c>
      <c r="B34" s="5" t="s">
        <v>665</v>
      </c>
      <c r="C34" s="5" t="str">
        <f t="shared" si="7"/>
        <v>APLICADOR DESCARTÁVEL TAMANHO FINO</v>
      </c>
      <c r="D34" s="6" t="s">
        <v>27</v>
      </c>
      <c r="E34" s="10" t="s">
        <v>20</v>
      </c>
      <c r="F34" s="52" t="e">
        <f>VLOOKUP(C34,#REF!,20,FALSE)</f>
        <v>#REF!</v>
      </c>
      <c r="G34" s="25">
        <v>37</v>
      </c>
      <c r="H34" s="20">
        <v>2</v>
      </c>
      <c r="I34" s="20">
        <f t="shared" si="12"/>
        <v>18.5</v>
      </c>
      <c r="J34" s="19">
        <f t="shared" si="13"/>
        <v>-13</v>
      </c>
      <c r="K34" s="21">
        <f t="shared" si="14"/>
        <v>-19.5</v>
      </c>
      <c r="L34" s="21">
        <f t="shared" si="15"/>
        <v>-21.45</v>
      </c>
      <c r="M34" s="20" t="e">
        <f t="shared" si="8"/>
        <v>#REF!</v>
      </c>
      <c r="N34" s="22" t="s">
        <v>2720</v>
      </c>
      <c r="O34" s="40"/>
      <c r="P34" s="36" t="e">
        <f t="shared" si="9"/>
        <v>#REF!</v>
      </c>
      <c r="Q34" s="38"/>
      <c r="R34" s="36" t="e">
        <f t="shared" si="10"/>
        <v>#REF!</v>
      </c>
      <c r="S34" s="37" t="e">
        <f t="shared" si="11"/>
        <v>#REF!</v>
      </c>
    </row>
    <row r="35" spans="1:19" ht="30" customHeight="1" x14ac:dyDescent="0.3">
      <c r="A35" s="9">
        <v>31</v>
      </c>
      <c r="B35" s="5" t="s">
        <v>666</v>
      </c>
      <c r="C35" s="5" t="str">
        <f t="shared" si="7"/>
        <v>APLICADOR DESCARTÁVEL TAMANHO REGULAR</v>
      </c>
      <c r="D35" s="6" t="s">
        <v>28</v>
      </c>
      <c r="E35" s="10" t="s">
        <v>20</v>
      </c>
      <c r="F35" s="52" t="e">
        <f>VLOOKUP(C35,#REF!,20,FALSE)</f>
        <v>#REF!</v>
      </c>
      <c r="G35" s="25">
        <v>32</v>
      </c>
      <c r="H35" s="20">
        <v>2</v>
      </c>
      <c r="I35" s="20">
        <f t="shared" si="12"/>
        <v>16</v>
      </c>
      <c r="J35" s="19">
        <f t="shared" si="13"/>
        <v>-8</v>
      </c>
      <c r="K35" s="21">
        <f t="shared" si="14"/>
        <v>-12</v>
      </c>
      <c r="L35" s="21">
        <f t="shared" si="15"/>
        <v>-13.2</v>
      </c>
      <c r="M35" s="20" t="e">
        <f t="shared" si="8"/>
        <v>#REF!</v>
      </c>
      <c r="N35" s="22" t="s">
        <v>2720</v>
      </c>
      <c r="O35" s="40"/>
      <c r="P35" s="36" t="e">
        <f t="shared" si="9"/>
        <v>#REF!</v>
      </c>
      <c r="Q35" s="38"/>
      <c r="R35" s="36" t="e">
        <f t="shared" si="10"/>
        <v>#REF!</v>
      </c>
      <c r="S35" s="37" t="e">
        <f t="shared" si="11"/>
        <v>#REF!</v>
      </c>
    </row>
    <row r="36" spans="1:19" s="65" customFormat="1" ht="30" customHeight="1" x14ac:dyDescent="0.3">
      <c r="A36" s="9">
        <v>32</v>
      </c>
      <c r="B36" s="5" t="s">
        <v>436</v>
      </c>
      <c r="C36" s="5" t="str">
        <f t="shared" si="7"/>
        <v>ARCO PARA ISOLAMENTO ABSOLUTO - ARCO DE YOUNG</v>
      </c>
      <c r="D36" s="6" t="s">
        <v>437</v>
      </c>
      <c r="E36" s="10" t="s">
        <v>30</v>
      </c>
      <c r="F36" s="52">
        <v>15</v>
      </c>
      <c r="G36" s="60">
        <v>0</v>
      </c>
      <c r="H36" s="54">
        <v>1.5</v>
      </c>
      <c r="I36" s="54">
        <f t="shared" si="12"/>
        <v>0</v>
      </c>
      <c r="J36" s="55">
        <f t="shared" si="13"/>
        <v>18</v>
      </c>
      <c r="K36" s="56">
        <f t="shared" si="14"/>
        <v>27</v>
      </c>
      <c r="L36" s="56">
        <f t="shared" si="15"/>
        <v>29.7</v>
      </c>
      <c r="M36" s="20">
        <f t="shared" si="8"/>
        <v>15</v>
      </c>
      <c r="N36" s="55"/>
      <c r="O36" s="62"/>
      <c r="P36" s="58">
        <f>M36*O36</f>
        <v>0</v>
      </c>
      <c r="Q36" s="57"/>
      <c r="R36" s="58">
        <f>M36*Q36</f>
        <v>0</v>
      </c>
      <c r="S36" s="59">
        <f>(P36+R36)/2</f>
        <v>0</v>
      </c>
    </row>
    <row r="37" spans="1:19" s="65" customFormat="1" ht="30" customHeight="1" x14ac:dyDescent="0.3">
      <c r="A37" s="9">
        <v>33</v>
      </c>
      <c r="B37" s="5" t="s">
        <v>769</v>
      </c>
      <c r="C37" s="5" t="str">
        <f t="shared" si="7"/>
        <v xml:space="preserve">ARCO PARA ISOLAMENTO ABSOLUTO (OSTBY) </v>
      </c>
      <c r="D37" s="6" t="s">
        <v>438</v>
      </c>
      <c r="E37" s="10" t="s">
        <v>30</v>
      </c>
      <c r="F37" s="52" t="e">
        <f>VLOOKUP(C37,#REF!,20,FALSE)</f>
        <v>#REF!</v>
      </c>
      <c r="G37" s="60">
        <v>0</v>
      </c>
      <c r="H37" s="54">
        <v>0.5</v>
      </c>
      <c r="I37" s="54">
        <f t="shared" si="12"/>
        <v>0</v>
      </c>
      <c r="J37" s="55">
        <f t="shared" si="13"/>
        <v>6</v>
      </c>
      <c r="K37" s="56">
        <f t="shared" si="14"/>
        <v>9</v>
      </c>
      <c r="L37" s="56">
        <f t="shared" si="15"/>
        <v>9.9</v>
      </c>
      <c r="M37" s="20" t="e">
        <f t="shared" si="8"/>
        <v>#REF!</v>
      </c>
      <c r="N37" s="55"/>
      <c r="O37" s="62"/>
      <c r="P37" s="58" t="e">
        <f>M37*O37</f>
        <v>#REF!</v>
      </c>
      <c r="Q37" s="57"/>
      <c r="R37" s="58" t="e">
        <f>M37*Q37</f>
        <v>#REF!</v>
      </c>
      <c r="S37" s="59" t="e">
        <f>(P37+R37)/2</f>
        <v>#REF!</v>
      </c>
    </row>
    <row r="38" spans="1:19" s="65" customFormat="1" ht="30" customHeight="1" x14ac:dyDescent="0.3">
      <c r="A38" s="9">
        <v>34</v>
      </c>
      <c r="B38" s="5" t="s">
        <v>770</v>
      </c>
      <c r="C38" s="5" t="str">
        <f t="shared" si="7"/>
        <v xml:space="preserve">ARCO PARA ISOLAMENTO ABSOLUTO DOBRÁVEL (ARCO DE OSTBY) </v>
      </c>
      <c r="D38" s="6" t="s">
        <v>439</v>
      </c>
      <c r="E38" s="10" t="s">
        <v>30</v>
      </c>
      <c r="F38" s="52" t="e">
        <f>VLOOKUP(C38,#REF!,20,FALSE)</f>
        <v>#REF!</v>
      </c>
      <c r="G38" s="60">
        <v>0</v>
      </c>
      <c r="H38" s="54">
        <v>0.5</v>
      </c>
      <c r="I38" s="54">
        <f t="shared" si="12"/>
        <v>0</v>
      </c>
      <c r="J38" s="55">
        <f t="shared" si="13"/>
        <v>6</v>
      </c>
      <c r="K38" s="56">
        <f t="shared" si="14"/>
        <v>9</v>
      </c>
      <c r="L38" s="56">
        <f t="shared" si="15"/>
        <v>9.9</v>
      </c>
      <c r="M38" s="20" t="e">
        <f t="shared" si="8"/>
        <v>#REF!</v>
      </c>
      <c r="N38" s="55"/>
      <c r="O38" s="62"/>
      <c r="P38" s="58" t="e">
        <f>M38*O38</f>
        <v>#REF!</v>
      </c>
      <c r="Q38" s="57"/>
      <c r="R38" s="58" t="e">
        <f>M38*Q38</f>
        <v>#REF!</v>
      </c>
      <c r="S38" s="59" t="e">
        <f>(P38+R38)/2</f>
        <v>#REF!</v>
      </c>
    </row>
    <row r="39" spans="1:19" ht="30" customHeight="1" x14ac:dyDescent="0.3">
      <c r="A39" s="9">
        <v>35</v>
      </c>
      <c r="B39" s="5" t="s">
        <v>667</v>
      </c>
      <c r="C39" s="5" t="str">
        <f t="shared" si="7"/>
        <v>AVENTAL PLUMBLÍFERO ODONTOLÓGICO COM PROTETOR DE TIREÓIDE</v>
      </c>
      <c r="D39" s="6" t="s">
        <v>29</v>
      </c>
      <c r="E39" s="10" t="s">
        <v>30</v>
      </c>
      <c r="F39" s="52" t="e">
        <f>VLOOKUP(C39,#REF!,20,FALSE)</f>
        <v>#REF!</v>
      </c>
      <c r="G39" s="19">
        <v>0</v>
      </c>
      <c r="H39" s="20">
        <v>0.5</v>
      </c>
      <c r="I39" s="20">
        <f t="shared" ref="I39:I51" si="16">G39/H39</f>
        <v>0</v>
      </c>
      <c r="J39" s="19">
        <f t="shared" ref="J39:J51" si="17">(12-I39)*H39</f>
        <v>6</v>
      </c>
      <c r="K39" s="21">
        <f t="shared" ref="K39:K56" si="18">J39*50/100+J39</f>
        <v>9</v>
      </c>
      <c r="L39" s="21">
        <f t="shared" ref="L39:L51" si="19">K39*10/100+K39</f>
        <v>9.9</v>
      </c>
      <c r="M39" s="20" t="e">
        <f t="shared" si="8"/>
        <v>#REF!</v>
      </c>
      <c r="N39" s="22"/>
      <c r="O39" s="40"/>
      <c r="P39" s="36" t="e">
        <f>M39*O39</f>
        <v>#REF!</v>
      </c>
      <c r="Q39" s="38"/>
      <c r="R39" s="36" t="e">
        <f>M39*Q39</f>
        <v>#REF!</v>
      </c>
      <c r="S39" s="37" t="e">
        <f>(P39+R39)/2</f>
        <v>#REF!</v>
      </c>
    </row>
    <row r="40" spans="1:19" ht="30" customHeight="1" x14ac:dyDescent="0.3">
      <c r="A40" s="9">
        <v>36</v>
      </c>
      <c r="B40" s="5" t="s">
        <v>668</v>
      </c>
      <c r="C40" s="5" t="str">
        <f t="shared" si="7"/>
        <v>AZUL DE METILENO 0,01%- CAIXA COM 10 SERINGAS DE 1ML CADA</v>
      </c>
      <c r="D40" s="6" t="s">
        <v>31</v>
      </c>
      <c r="E40" s="10" t="s">
        <v>32</v>
      </c>
      <c r="F40" s="52" t="e">
        <f>VLOOKUP(C40,#REF!,20,FALSE)</f>
        <v>#REF!</v>
      </c>
      <c r="G40" s="19">
        <v>0</v>
      </c>
      <c r="H40" s="20">
        <v>1</v>
      </c>
      <c r="I40" s="20">
        <f t="shared" si="16"/>
        <v>0</v>
      </c>
      <c r="J40" s="19">
        <f t="shared" si="17"/>
        <v>12</v>
      </c>
      <c r="K40" s="21">
        <f t="shared" si="18"/>
        <v>18</v>
      </c>
      <c r="L40" s="21">
        <f t="shared" si="19"/>
        <v>19.8</v>
      </c>
      <c r="M40" s="20" t="e">
        <f t="shared" si="8"/>
        <v>#REF!</v>
      </c>
      <c r="N40" s="22"/>
      <c r="O40" s="40"/>
      <c r="P40" s="36" t="e">
        <f>M40*O40</f>
        <v>#REF!</v>
      </c>
      <c r="Q40" s="38"/>
      <c r="R40" s="36" t="e">
        <f>M40*Q40</f>
        <v>#REF!</v>
      </c>
      <c r="S40" s="37" t="e">
        <f>(P40+R40)/2</f>
        <v>#REF!</v>
      </c>
    </row>
    <row r="41" spans="1:19" ht="30" customHeight="1" x14ac:dyDescent="0.3">
      <c r="A41" s="9">
        <v>37</v>
      </c>
      <c r="B41" s="5" t="s">
        <v>822</v>
      </c>
      <c r="C41" s="5" t="str">
        <f t="shared" si="7"/>
        <v>BABADOR DENTAL IMPERMEÁVEL DESCARTÁVEL</v>
      </c>
      <c r="D41" s="75"/>
      <c r="E41" s="10" t="s">
        <v>635</v>
      </c>
      <c r="F41" s="52">
        <v>0</v>
      </c>
      <c r="G41" s="91">
        <v>832</v>
      </c>
      <c r="H41" s="20">
        <v>18</v>
      </c>
      <c r="I41" s="20">
        <f t="shared" si="16"/>
        <v>46.222222222222221</v>
      </c>
      <c r="J41" s="19">
        <f t="shared" si="17"/>
        <v>-616</v>
      </c>
      <c r="K41" s="21">
        <f t="shared" si="18"/>
        <v>-924</v>
      </c>
      <c r="L41" s="21">
        <f t="shared" si="19"/>
        <v>-1016.4</v>
      </c>
      <c r="M41" s="20">
        <f>ROUND(L41,0)-F41</f>
        <v>-1016</v>
      </c>
      <c r="N41" s="22" t="s">
        <v>2720</v>
      </c>
      <c r="O41" s="40"/>
      <c r="P41" s="36"/>
      <c r="Q41" s="38"/>
      <c r="R41" s="36"/>
      <c r="S41" s="37"/>
    </row>
    <row r="42" spans="1:19" s="81" customFormat="1" ht="30" customHeight="1" x14ac:dyDescent="0.25">
      <c r="A42" s="9">
        <v>38</v>
      </c>
      <c r="B42" s="5" t="s">
        <v>804</v>
      </c>
      <c r="C42" s="5" t="str">
        <f t="shared" si="7"/>
        <v xml:space="preserve">BARREIRA GENGIVAL FOTOPOLIMERIZÁVEL TOP DAM </v>
      </c>
      <c r="D42" s="6" t="s">
        <v>599</v>
      </c>
      <c r="E42" s="10" t="s">
        <v>414</v>
      </c>
      <c r="F42" s="52" t="e">
        <f>VLOOKUP(C42,#REF!,20,FALSE)</f>
        <v>#REF!</v>
      </c>
      <c r="G42" s="78">
        <v>0</v>
      </c>
      <c r="H42" s="78">
        <v>2</v>
      </c>
      <c r="I42" s="20">
        <f t="shared" si="16"/>
        <v>0</v>
      </c>
      <c r="J42" s="19">
        <f t="shared" si="17"/>
        <v>24</v>
      </c>
      <c r="K42" s="21">
        <f t="shared" si="18"/>
        <v>36</v>
      </c>
      <c r="L42" s="21">
        <f t="shared" si="19"/>
        <v>39.6</v>
      </c>
      <c r="M42" s="20" t="e">
        <f>ROUND(L42,0)-F42</f>
        <v>#REF!</v>
      </c>
      <c r="N42" s="82" t="s">
        <v>600</v>
      </c>
      <c r="O42" s="40"/>
      <c r="P42" s="36" t="e">
        <f t="shared" ref="P42:P51" si="20">M42*O42</f>
        <v>#REF!</v>
      </c>
      <c r="Q42" s="38"/>
      <c r="R42" s="36" t="e">
        <f t="shared" ref="R42:R51" si="21">M42*Q42</f>
        <v>#REF!</v>
      </c>
      <c r="S42" s="37" t="e">
        <f t="shared" ref="S42:S51" si="22">(P42+R42)/2</f>
        <v>#REF!</v>
      </c>
    </row>
    <row r="43" spans="1:19" ht="30" customHeight="1" x14ac:dyDescent="0.3">
      <c r="A43" s="9">
        <v>39</v>
      </c>
      <c r="B43" s="5" t="s">
        <v>669</v>
      </c>
      <c r="C43" s="5" t="str">
        <f t="shared" si="7"/>
        <v>BICARBONATO DE SÓDIO EXTRAFINO PARA PROFILAXIA ODONTOLÓGICA</v>
      </c>
      <c r="D43" s="6" t="s">
        <v>33</v>
      </c>
      <c r="E43" s="10" t="s">
        <v>34</v>
      </c>
      <c r="F43" s="52" t="e">
        <f>VLOOKUP(C43,#REF!,20,FALSE)</f>
        <v>#REF!</v>
      </c>
      <c r="G43" s="19">
        <v>3</v>
      </c>
      <c r="H43" s="20">
        <v>1</v>
      </c>
      <c r="I43" s="20">
        <f t="shared" si="16"/>
        <v>3</v>
      </c>
      <c r="J43" s="19">
        <f t="shared" si="17"/>
        <v>9</v>
      </c>
      <c r="K43" s="21">
        <f t="shared" si="18"/>
        <v>13.5</v>
      </c>
      <c r="L43" s="21">
        <f t="shared" si="19"/>
        <v>14.85</v>
      </c>
      <c r="M43" s="20" t="e">
        <f t="shared" si="8"/>
        <v>#REF!</v>
      </c>
      <c r="N43" s="22" t="s">
        <v>2720</v>
      </c>
      <c r="O43" s="40"/>
      <c r="P43" s="36" t="e">
        <f t="shared" si="20"/>
        <v>#REF!</v>
      </c>
      <c r="Q43" s="38"/>
      <c r="R43" s="36" t="e">
        <f t="shared" si="21"/>
        <v>#REF!</v>
      </c>
      <c r="S43" s="37" t="e">
        <f t="shared" si="22"/>
        <v>#REF!</v>
      </c>
    </row>
    <row r="44" spans="1:19" ht="30" customHeight="1" x14ac:dyDescent="0.3">
      <c r="A44" s="9">
        <v>40</v>
      </c>
      <c r="B44" s="5" t="s">
        <v>670</v>
      </c>
      <c r="C44" s="5" t="str">
        <f t="shared" si="7"/>
        <v xml:space="preserve">BROCA DE BORRACHA ABRASIVA PARA ACABAMENTO E POLIMENTO DE AMÁLGAMA PARA CONTRA ÂNGULO (CA) </v>
      </c>
      <c r="D44" s="6" t="s">
        <v>35</v>
      </c>
      <c r="E44" s="10" t="s">
        <v>36</v>
      </c>
      <c r="F44" s="52" t="e">
        <f>VLOOKUP(C44,#REF!,20,FALSE)</f>
        <v>#REF!</v>
      </c>
      <c r="G44" s="25">
        <v>0</v>
      </c>
      <c r="H44" s="20">
        <v>1</v>
      </c>
      <c r="I44" s="20">
        <f t="shared" si="16"/>
        <v>0</v>
      </c>
      <c r="J44" s="19">
        <f t="shared" si="17"/>
        <v>12</v>
      </c>
      <c r="K44" s="21">
        <f t="shared" si="18"/>
        <v>18</v>
      </c>
      <c r="L44" s="21">
        <f t="shared" si="19"/>
        <v>19.8</v>
      </c>
      <c r="M44" s="20" t="e">
        <f t="shared" si="8"/>
        <v>#REF!</v>
      </c>
      <c r="N44" s="22"/>
      <c r="O44" s="40"/>
      <c r="P44" s="36" t="e">
        <f t="shared" si="20"/>
        <v>#REF!</v>
      </c>
      <c r="Q44" s="38"/>
      <c r="R44" s="36" t="e">
        <f t="shared" si="21"/>
        <v>#REF!</v>
      </c>
      <c r="S44" s="37" t="e">
        <f t="shared" si="22"/>
        <v>#REF!</v>
      </c>
    </row>
    <row r="45" spans="1:19" ht="30" customHeight="1" x14ac:dyDescent="0.3">
      <c r="A45" s="9">
        <v>41</v>
      </c>
      <c r="B45" s="5" t="s">
        <v>671</v>
      </c>
      <c r="C45" s="5" t="str">
        <f t="shared" si="7"/>
        <v>BROCA DE AÇO CA 12 LÂMINAS PARA ACABAMENTO DE AMÁLGAMA</v>
      </c>
      <c r="D45" s="6" t="s">
        <v>37</v>
      </c>
      <c r="E45" s="10" t="s">
        <v>38</v>
      </c>
      <c r="F45" s="52" t="e">
        <f>VLOOKUP(C45,#REF!,20,FALSE)</f>
        <v>#REF!</v>
      </c>
      <c r="G45" s="25">
        <v>5</v>
      </c>
      <c r="H45" s="20">
        <v>2</v>
      </c>
      <c r="I45" s="20">
        <f t="shared" si="16"/>
        <v>2.5</v>
      </c>
      <c r="J45" s="19">
        <f t="shared" si="17"/>
        <v>19</v>
      </c>
      <c r="K45" s="21">
        <f t="shared" si="18"/>
        <v>28.5</v>
      </c>
      <c r="L45" s="21">
        <f t="shared" si="19"/>
        <v>31.35</v>
      </c>
      <c r="M45" s="20" t="e">
        <f t="shared" si="8"/>
        <v>#REF!</v>
      </c>
      <c r="N45" s="22" t="s">
        <v>2720</v>
      </c>
      <c r="O45" s="40"/>
      <c r="P45" s="36" t="e">
        <f t="shared" si="20"/>
        <v>#REF!</v>
      </c>
      <c r="Q45" s="38"/>
      <c r="R45" s="36" t="e">
        <f t="shared" si="21"/>
        <v>#REF!</v>
      </c>
      <c r="S45" s="37" t="e">
        <f t="shared" si="22"/>
        <v>#REF!</v>
      </c>
    </row>
    <row r="46" spans="1:19" ht="30" customHeight="1" x14ac:dyDescent="0.3">
      <c r="A46" s="9">
        <v>42</v>
      </c>
      <c r="B46" s="5" t="s">
        <v>672</v>
      </c>
      <c r="C46" s="5" t="str">
        <f t="shared" si="7"/>
        <v>BROCA DE TUNGSTENIO PM CORTE CRUZADO GROSSO Nº 407001</v>
      </c>
      <c r="D46" s="6" t="s">
        <v>39</v>
      </c>
      <c r="E46" s="10" t="s">
        <v>30</v>
      </c>
      <c r="F46" s="52" t="e">
        <f>VLOOKUP(C46,#REF!,20,FALSE)</f>
        <v>#REF!</v>
      </c>
      <c r="G46" s="19">
        <v>0</v>
      </c>
      <c r="H46" s="20">
        <v>1</v>
      </c>
      <c r="I46" s="20">
        <f t="shared" si="16"/>
        <v>0</v>
      </c>
      <c r="J46" s="19">
        <f t="shared" si="17"/>
        <v>12</v>
      </c>
      <c r="K46" s="21">
        <f t="shared" si="18"/>
        <v>18</v>
      </c>
      <c r="L46" s="21">
        <f t="shared" si="19"/>
        <v>19.8</v>
      </c>
      <c r="M46" s="20" t="e">
        <f t="shared" si="8"/>
        <v>#REF!</v>
      </c>
      <c r="N46" s="22"/>
      <c r="O46" s="40"/>
      <c r="P46" s="36" t="e">
        <f t="shared" si="20"/>
        <v>#REF!</v>
      </c>
      <c r="Q46" s="38"/>
      <c r="R46" s="36" t="e">
        <f t="shared" si="21"/>
        <v>#REF!</v>
      </c>
      <c r="S46" s="37" t="e">
        <f t="shared" si="22"/>
        <v>#REF!</v>
      </c>
    </row>
    <row r="47" spans="1:19" ht="30" customHeight="1" x14ac:dyDescent="0.3">
      <c r="A47" s="9">
        <v>43</v>
      </c>
      <c r="B47" s="5" t="s">
        <v>673</v>
      </c>
      <c r="C47" s="5" t="str">
        <f t="shared" si="7"/>
        <v>BROCA ENDO Z 21 MM</v>
      </c>
      <c r="D47" s="6" t="s">
        <v>40</v>
      </c>
      <c r="E47" s="10" t="s">
        <v>30</v>
      </c>
      <c r="F47" s="52" t="e">
        <f>VLOOKUP(C47,#REF!,20,FALSE)</f>
        <v>#REF!</v>
      </c>
      <c r="G47" s="19">
        <v>10</v>
      </c>
      <c r="H47" s="20">
        <v>3</v>
      </c>
      <c r="I47" s="20">
        <f t="shared" si="16"/>
        <v>3.3333333333333335</v>
      </c>
      <c r="J47" s="19">
        <f t="shared" si="17"/>
        <v>26</v>
      </c>
      <c r="K47" s="21">
        <f t="shared" si="18"/>
        <v>39</v>
      </c>
      <c r="L47" s="21">
        <f t="shared" si="19"/>
        <v>42.9</v>
      </c>
      <c r="M47" s="20" t="e">
        <f t="shared" si="8"/>
        <v>#REF!</v>
      </c>
      <c r="N47" s="22"/>
      <c r="O47" s="40"/>
      <c r="P47" s="36" t="e">
        <f t="shared" si="20"/>
        <v>#REF!</v>
      </c>
      <c r="Q47" s="38"/>
      <c r="R47" s="36" t="e">
        <f t="shared" si="21"/>
        <v>#REF!</v>
      </c>
      <c r="S47" s="37" t="e">
        <f t="shared" si="22"/>
        <v>#REF!</v>
      </c>
    </row>
    <row r="48" spans="1:19" ht="30" customHeight="1" x14ac:dyDescent="0.3">
      <c r="A48" s="9">
        <v>44</v>
      </c>
      <c r="B48" s="5" t="s">
        <v>823</v>
      </c>
      <c r="C48" s="5" t="str">
        <f t="shared" si="7"/>
        <v xml:space="preserve">BROCAS PARA PEÇA DE MÃO PARA ACABAMENTO E POLIMENTO DE RESINA ACRÍLICA </v>
      </c>
      <c r="D48" s="6" t="s">
        <v>241</v>
      </c>
      <c r="E48" s="10" t="s">
        <v>242</v>
      </c>
      <c r="F48" s="52">
        <v>0</v>
      </c>
      <c r="G48" s="19">
        <v>0</v>
      </c>
      <c r="H48" s="20">
        <v>2</v>
      </c>
      <c r="I48" s="20">
        <f t="shared" si="16"/>
        <v>0</v>
      </c>
      <c r="J48" s="19">
        <f t="shared" si="17"/>
        <v>24</v>
      </c>
      <c r="K48" s="21">
        <f t="shared" si="18"/>
        <v>36</v>
      </c>
      <c r="L48" s="21">
        <f t="shared" si="19"/>
        <v>39.6</v>
      </c>
      <c r="M48" s="20">
        <f t="shared" si="8"/>
        <v>40</v>
      </c>
      <c r="N48" s="22"/>
      <c r="O48" s="40"/>
      <c r="P48" s="36">
        <f t="shared" si="20"/>
        <v>0</v>
      </c>
      <c r="Q48" s="38"/>
      <c r="R48" s="36">
        <f t="shared" si="21"/>
        <v>0</v>
      </c>
      <c r="S48" s="37">
        <f t="shared" si="22"/>
        <v>0</v>
      </c>
    </row>
    <row r="49" spans="1:19" s="65" customFormat="1" ht="30" customHeight="1" x14ac:dyDescent="0.3">
      <c r="A49" s="9">
        <v>45</v>
      </c>
      <c r="B49" s="5" t="s">
        <v>412</v>
      </c>
      <c r="C49" s="5" t="str">
        <f t="shared" si="7"/>
        <v>CABO PARA BISTURI CILÍNDRICO</v>
      </c>
      <c r="D49" s="6" t="s">
        <v>440</v>
      </c>
      <c r="E49" s="10" t="s">
        <v>30</v>
      </c>
      <c r="F49" s="52" t="e">
        <f>VLOOKUP(C49,#REF!,20,FALSE)</f>
        <v>#REF!</v>
      </c>
      <c r="G49" s="64">
        <v>0</v>
      </c>
      <c r="H49" s="54">
        <v>2</v>
      </c>
      <c r="I49" s="54">
        <f t="shared" si="16"/>
        <v>0</v>
      </c>
      <c r="J49" s="55">
        <f t="shared" si="17"/>
        <v>24</v>
      </c>
      <c r="K49" s="56">
        <f t="shared" si="18"/>
        <v>36</v>
      </c>
      <c r="L49" s="56">
        <f t="shared" si="19"/>
        <v>39.6</v>
      </c>
      <c r="M49" s="20" t="e">
        <f t="shared" si="8"/>
        <v>#REF!</v>
      </c>
      <c r="N49" s="55"/>
      <c r="O49" s="62"/>
      <c r="P49" s="58" t="e">
        <f t="shared" si="20"/>
        <v>#REF!</v>
      </c>
      <c r="Q49" s="57"/>
      <c r="R49" s="58" t="e">
        <f t="shared" si="21"/>
        <v>#REF!</v>
      </c>
      <c r="S49" s="59" t="e">
        <f t="shared" si="22"/>
        <v>#REF!</v>
      </c>
    </row>
    <row r="50" spans="1:19" s="65" customFormat="1" ht="30" customHeight="1" x14ac:dyDescent="0.3">
      <c r="A50" s="9">
        <v>46</v>
      </c>
      <c r="B50" s="5" t="s">
        <v>334</v>
      </c>
      <c r="C50" s="5" t="str">
        <f t="shared" si="7"/>
        <v>CABO PARA BISTURI N° 04</v>
      </c>
      <c r="D50" s="6" t="s">
        <v>441</v>
      </c>
      <c r="E50" s="10" t="s">
        <v>30</v>
      </c>
      <c r="F50" s="52" t="e">
        <f>VLOOKUP(C50,#REF!,20,FALSE)</f>
        <v>#REF!</v>
      </c>
      <c r="G50" s="60">
        <v>5</v>
      </c>
      <c r="H50" s="54">
        <v>1</v>
      </c>
      <c r="I50" s="54">
        <f t="shared" si="16"/>
        <v>5</v>
      </c>
      <c r="J50" s="55">
        <f t="shared" si="17"/>
        <v>7</v>
      </c>
      <c r="K50" s="56">
        <f t="shared" si="18"/>
        <v>10.5</v>
      </c>
      <c r="L50" s="56">
        <f t="shared" si="19"/>
        <v>11.55</v>
      </c>
      <c r="M50" s="20" t="e">
        <f t="shared" si="8"/>
        <v>#REF!</v>
      </c>
      <c r="N50" s="55"/>
      <c r="O50" s="62"/>
      <c r="P50" s="58" t="e">
        <f t="shared" si="20"/>
        <v>#REF!</v>
      </c>
      <c r="Q50" s="57"/>
      <c r="R50" s="58" t="e">
        <f t="shared" si="21"/>
        <v>#REF!</v>
      </c>
      <c r="S50" s="59" t="e">
        <f t="shared" si="22"/>
        <v>#REF!</v>
      </c>
    </row>
    <row r="51" spans="1:19" ht="30" customHeight="1" x14ac:dyDescent="0.3">
      <c r="A51" s="9">
        <v>47</v>
      </c>
      <c r="B51" s="5" t="s">
        <v>674</v>
      </c>
      <c r="C51" s="5" t="str">
        <f t="shared" si="7"/>
        <v>CABO PARA ESPELHO INTRABUCAL</v>
      </c>
      <c r="D51" s="6" t="s">
        <v>41</v>
      </c>
      <c r="E51" s="10" t="s">
        <v>30</v>
      </c>
      <c r="F51" s="52" t="e">
        <f>VLOOKUP(C51,#REF!,20,FALSE)</f>
        <v>#REF!</v>
      </c>
      <c r="G51" s="19">
        <v>14</v>
      </c>
      <c r="H51" s="20">
        <v>1</v>
      </c>
      <c r="I51" s="20">
        <f t="shared" si="16"/>
        <v>14</v>
      </c>
      <c r="J51" s="19">
        <f t="shared" si="17"/>
        <v>-2</v>
      </c>
      <c r="K51" s="21">
        <f t="shared" si="18"/>
        <v>-3</v>
      </c>
      <c r="L51" s="21">
        <f t="shared" si="19"/>
        <v>-3.3</v>
      </c>
      <c r="M51" s="20" t="e">
        <f t="shared" si="8"/>
        <v>#REF!</v>
      </c>
      <c r="N51" s="22" t="s">
        <v>2720</v>
      </c>
      <c r="O51" s="40"/>
      <c r="P51" s="36" t="e">
        <f t="shared" si="20"/>
        <v>#REF!</v>
      </c>
      <c r="Q51" s="38"/>
      <c r="R51" s="36" t="e">
        <f t="shared" si="21"/>
        <v>#REF!</v>
      </c>
      <c r="S51" s="37" t="e">
        <f t="shared" si="22"/>
        <v>#REF!</v>
      </c>
    </row>
    <row r="52" spans="1:19" ht="30" customHeight="1" x14ac:dyDescent="0.3">
      <c r="A52" s="9">
        <v>48</v>
      </c>
      <c r="B52" s="5" t="s">
        <v>675</v>
      </c>
      <c r="C52" s="5" t="str">
        <f t="shared" si="7"/>
        <v>CAIXA PARA APARELHO ORTODÔNTICO</v>
      </c>
      <c r="D52" s="6" t="s">
        <v>180</v>
      </c>
      <c r="E52" s="10" t="s">
        <v>181</v>
      </c>
      <c r="F52" s="52" t="e">
        <f>VLOOKUP(C52,#REF!,20,FALSE)</f>
        <v>#REF!</v>
      </c>
      <c r="G52" s="19">
        <v>28</v>
      </c>
      <c r="H52" s="20">
        <v>5</v>
      </c>
      <c r="I52" s="20">
        <f t="shared" ref="I52:I61" si="23">G52/H52</f>
        <v>5.6</v>
      </c>
      <c r="J52" s="19">
        <f t="shared" ref="J52:J61" si="24">(12-I52)*H52</f>
        <v>32</v>
      </c>
      <c r="K52" s="21">
        <f t="shared" si="18"/>
        <v>48</v>
      </c>
      <c r="L52" s="21">
        <f t="shared" ref="L52:L61" si="25">K52*10/100+K52</f>
        <v>52.8</v>
      </c>
      <c r="M52" s="20" t="e">
        <f t="shared" si="8"/>
        <v>#REF!</v>
      </c>
      <c r="N52" s="22"/>
      <c r="O52" s="40"/>
      <c r="P52" s="36" t="e">
        <f t="shared" ref="P52:P61" si="26">M52*O52</f>
        <v>#REF!</v>
      </c>
      <c r="Q52" s="38"/>
      <c r="R52" s="36" t="e">
        <f t="shared" ref="R52:R61" si="27">M52*Q52</f>
        <v>#REF!</v>
      </c>
      <c r="S52" s="37" t="e">
        <f t="shared" ref="S52:S62" si="28">(P52+R52)/2</f>
        <v>#REF!</v>
      </c>
    </row>
    <row r="53" spans="1:19" s="65" customFormat="1" ht="30" customHeight="1" x14ac:dyDescent="0.3">
      <c r="A53" s="9">
        <v>49</v>
      </c>
      <c r="B53" s="5" t="s">
        <v>297</v>
      </c>
      <c r="C53" s="5" t="str">
        <f t="shared" si="7"/>
        <v>CALCADOR PAIVA PARA ENDODONTIA Nº 01</v>
      </c>
      <c r="D53" s="6" t="s">
        <v>442</v>
      </c>
      <c r="E53" s="10" t="s">
        <v>30</v>
      </c>
      <c r="F53" s="52" t="e">
        <f>VLOOKUP(C53,#REF!,20,FALSE)</f>
        <v>#REF!</v>
      </c>
      <c r="G53" s="60">
        <v>2</v>
      </c>
      <c r="H53" s="54">
        <v>1</v>
      </c>
      <c r="I53" s="54">
        <f t="shared" si="23"/>
        <v>2</v>
      </c>
      <c r="J53" s="55">
        <f t="shared" si="24"/>
        <v>10</v>
      </c>
      <c r="K53" s="56">
        <f t="shared" si="18"/>
        <v>15</v>
      </c>
      <c r="L53" s="56">
        <f t="shared" si="25"/>
        <v>16.5</v>
      </c>
      <c r="M53" s="20" t="e">
        <f t="shared" si="8"/>
        <v>#REF!</v>
      </c>
      <c r="N53" s="55"/>
      <c r="O53" s="62"/>
      <c r="P53" s="58" t="e">
        <f t="shared" si="26"/>
        <v>#REF!</v>
      </c>
      <c r="Q53" s="57"/>
      <c r="R53" s="58" t="e">
        <f t="shared" si="27"/>
        <v>#REF!</v>
      </c>
      <c r="S53" s="59" t="e">
        <f t="shared" si="28"/>
        <v>#REF!</v>
      </c>
    </row>
    <row r="54" spans="1:19" s="65" customFormat="1" ht="30" customHeight="1" x14ac:dyDescent="0.3">
      <c r="A54" s="9">
        <v>50</v>
      </c>
      <c r="B54" s="5" t="s">
        <v>298</v>
      </c>
      <c r="C54" s="5" t="str">
        <f t="shared" si="7"/>
        <v>CALCADOR PAIVA PARA ENDODONTIA Nº 02</v>
      </c>
      <c r="D54" s="6" t="s">
        <v>443</v>
      </c>
      <c r="E54" s="10" t="s">
        <v>30</v>
      </c>
      <c r="F54" s="52" t="e">
        <f>VLOOKUP(C54,#REF!,20,FALSE)</f>
        <v>#REF!</v>
      </c>
      <c r="G54" s="64">
        <v>2</v>
      </c>
      <c r="H54" s="54">
        <v>1</v>
      </c>
      <c r="I54" s="54">
        <f t="shared" si="23"/>
        <v>2</v>
      </c>
      <c r="J54" s="55">
        <f t="shared" si="24"/>
        <v>10</v>
      </c>
      <c r="K54" s="56">
        <f t="shared" si="18"/>
        <v>15</v>
      </c>
      <c r="L54" s="56">
        <f t="shared" si="25"/>
        <v>16.5</v>
      </c>
      <c r="M54" s="20" t="e">
        <f t="shared" si="8"/>
        <v>#REF!</v>
      </c>
      <c r="N54" s="55"/>
      <c r="O54" s="62"/>
      <c r="P54" s="58" t="e">
        <f t="shared" si="26"/>
        <v>#REF!</v>
      </c>
      <c r="Q54" s="57"/>
      <c r="R54" s="58" t="e">
        <f t="shared" si="27"/>
        <v>#REF!</v>
      </c>
      <c r="S54" s="59" t="e">
        <f t="shared" si="28"/>
        <v>#REF!</v>
      </c>
    </row>
    <row r="55" spans="1:19" s="65" customFormat="1" ht="30" customHeight="1" x14ac:dyDescent="0.3">
      <c r="A55" s="9">
        <v>51</v>
      </c>
      <c r="B55" s="5" t="s">
        <v>299</v>
      </c>
      <c r="C55" s="5" t="str">
        <f t="shared" si="7"/>
        <v>CALCADOR PAIVA PARA ENDODONTIA Nº 03</v>
      </c>
      <c r="D55" s="6" t="s">
        <v>444</v>
      </c>
      <c r="E55" s="10" t="s">
        <v>30</v>
      </c>
      <c r="F55" s="52" t="e">
        <f>VLOOKUP(C55,#REF!,20,FALSE)</f>
        <v>#REF!</v>
      </c>
      <c r="G55" s="64">
        <v>3</v>
      </c>
      <c r="H55" s="54">
        <v>1</v>
      </c>
      <c r="I55" s="54">
        <f t="shared" si="23"/>
        <v>3</v>
      </c>
      <c r="J55" s="55">
        <f t="shared" si="24"/>
        <v>9</v>
      </c>
      <c r="K55" s="56">
        <f t="shared" si="18"/>
        <v>13.5</v>
      </c>
      <c r="L55" s="56">
        <f t="shared" si="25"/>
        <v>14.85</v>
      </c>
      <c r="M55" s="20" t="e">
        <f t="shared" si="8"/>
        <v>#REF!</v>
      </c>
      <c r="N55" s="55"/>
      <c r="O55" s="62"/>
      <c r="P55" s="58" t="e">
        <f t="shared" si="26"/>
        <v>#REF!</v>
      </c>
      <c r="Q55" s="57"/>
      <c r="R55" s="58" t="e">
        <f t="shared" si="27"/>
        <v>#REF!</v>
      </c>
      <c r="S55" s="59" t="e">
        <f t="shared" si="28"/>
        <v>#REF!</v>
      </c>
    </row>
    <row r="56" spans="1:19" s="65" customFormat="1" ht="30" customHeight="1" x14ac:dyDescent="0.3">
      <c r="A56" s="9">
        <v>52</v>
      </c>
      <c r="B56" s="5" t="s">
        <v>300</v>
      </c>
      <c r="C56" s="5" t="str">
        <f t="shared" si="7"/>
        <v>CALCADOR PAIVA PARA ENDODONTIA Nº 04</v>
      </c>
      <c r="D56" s="6" t="s">
        <v>445</v>
      </c>
      <c r="E56" s="10" t="s">
        <v>30</v>
      </c>
      <c r="F56" s="52" t="e">
        <f>VLOOKUP(C56,#REF!,20,FALSE)</f>
        <v>#REF!</v>
      </c>
      <c r="G56" s="64">
        <v>2</v>
      </c>
      <c r="H56" s="54">
        <v>1</v>
      </c>
      <c r="I56" s="54">
        <f t="shared" si="23"/>
        <v>2</v>
      </c>
      <c r="J56" s="55">
        <f t="shared" si="24"/>
        <v>10</v>
      </c>
      <c r="K56" s="56">
        <f t="shared" si="18"/>
        <v>15</v>
      </c>
      <c r="L56" s="56">
        <f t="shared" si="25"/>
        <v>16.5</v>
      </c>
      <c r="M56" s="20" t="e">
        <f t="shared" si="8"/>
        <v>#REF!</v>
      </c>
      <c r="N56" s="55"/>
      <c r="O56" s="62"/>
      <c r="P56" s="58" t="e">
        <f t="shared" si="26"/>
        <v>#REF!</v>
      </c>
      <c r="Q56" s="57"/>
      <c r="R56" s="58" t="e">
        <f t="shared" si="27"/>
        <v>#REF!</v>
      </c>
      <c r="S56" s="59" t="e">
        <f t="shared" si="28"/>
        <v>#REF!</v>
      </c>
    </row>
    <row r="57" spans="1:19" s="81" customFormat="1" ht="30" customHeight="1" x14ac:dyDescent="0.25">
      <c r="A57" s="9">
        <v>53</v>
      </c>
      <c r="B57" s="89" t="s">
        <v>824</v>
      </c>
      <c r="C57" s="5" t="str">
        <f t="shared" si="7"/>
        <v xml:space="preserve">CAMPO PARA CONTENÇÃO FÍSICA (ESTABILIZAÇÃO PROTETORA) </v>
      </c>
      <c r="D57" s="6" t="s">
        <v>601</v>
      </c>
      <c r="E57" s="10" t="s">
        <v>30</v>
      </c>
      <c r="F57" s="52">
        <v>0</v>
      </c>
      <c r="G57" s="84">
        <v>0</v>
      </c>
      <c r="H57" s="84">
        <v>0.2</v>
      </c>
      <c r="I57" s="76">
        <f t="shared" si="23"/>
        <v>0</v>
      </c>
      <c r="J57" s="73">
        <f t="shared" si="24"/>
        <v>2.4000000000000004</v>
      </c>
      <c r="K57" s="79">
        <f>J57*10/100+J57</f>
        <v>2.6400000000000006</v>
      </c>
      <c r="L57" s="21">
        <f t="shared" si="25"/>
        <v>2.9040000000000008</v>
      </c>
      <c r="M57" s="20">
        <f>ROUND(L57,0)-F57</f>
        <v>3</v>
      </c>
      <c r="N57" s="85"/>
      <c r="O57" s="40"/>
      <c r="P57" s="36">
        <f t="shared" si="26"/>
        <v>0</v>
      </c>
      <c r="Q57" s="38"/>
      <c r="R57" s="36">
        <f t="shared" si="27"/>
        <v>0</v>
      </c>
      <c r="S57" s="37">
        <f t="shared" si="28"/>
        <v>0</v>
      </c>
    </row>
    <row r="58" spans="1:19" s="81" customFormat="1" ht="30" customHeight="1" x14ac:dyDescent="0.25">
      <c r="A58" s="9">
        <v>54</v>
      </c>
      <c r="B58" s="5" t="s">
        <v>603</v>
      </c>
      <c r="C58" s="5" t="str">
        <f t="shared" si="7"/>
        <v>CONTRA ÂNGULO OSCILATÓRIO (ENDODONTIA)</v>
      </c>
      <c r="D58" s="6" t="s">
        <v>604</v>
      </c>
      <c r="E58" s="10" t="s">
        <v>30</v>
      </c>
      <c r="F58" s="52">
        <v>0</v>
      </c>
      <c r="G58" s="78">
        <v>0</v>
      </c>
      <c r="H58" s="78">
        <v>3</v>
      </c>
      <c r="I58" s="76">
        <f t="shared" si="23"/>
        <v>0</v>
      </c>
      <c r="J58" s="73">
        <f t="shared" si="24"/>
        <v>36</v>
      </c>
      <c r="K58" s="79">
        <f>J58*10/100+J58</f>
        <v>39.6</v>
      </c>
      <c r="L58" s="21">
        <f t="shared" si="25"/>
        <v>43.56</v>
      </c>
      <c r="M58" s="20">
        <f>ROUND(L58,0)-F58</f>
        <v>44</v>
      </c>
      <c r="N58" s="82" t="s">
        <v>600</v>
      </c>
      <c r="O58" s="40"/>
      <c r="P58" s="36">
        <f t="shared" si="26"/>
        <v>0</v>
      </c>
      <c r="Q58" s="38"/>
      <c r="R58" s="36">
        <f t="shared" si="27"/>
        <v>0</v>
      </c>
      <c r="S58" s="37">
        <f t="shared" si="28"/>
        <v>0</v>
      </c>
    </row>
    <row r="59" spans="1:19" s="65" customFormat="1" ht="30" customHeight="1" x14ac:dyDescent="0.3">
      <c r="A59" s="9">
        <v>55</v>
      </c>
      <c r="B59" s="5" t="s">
        <v>784</v>
      </c>
      <c r="C59" s="5" t="str">
        <f t="shared" si="7"/>
        <v>CANETA DE ALTA ROTAÇÃO (TURBINA EXTRA TORQUE) </v>
      </c>
      <c r="D59" s="6" t="s">
        <v>446</v>
      </c>
      <c r="E59" s="10" t="s">
        <v>30</v>
      </c>
      <c r="F59" s="52" t="e">
        <f>VLOOKUP(C59,#REF!,20,FALSE)</f>
        <v>#REF!</v>
      </c>
      <c r="G59" s="64">
        <v>0</v>
      </c>
      <c r="H59" s="54">
        <v>2</v>
      </c>
      <c r="I59" s="54">
        <f t="shared" si="23"/>
        <v>0</v>
      </c>
      <c r="J59" s="55">
        <f t="shared" si="24"/>
        <v>24</v>
      </c>
      <c r="K59" s="56">
        <f t="shared" ref="K59:K67" si="29">J59*50/100+J59</f>
        <v>36</v>
      </c>
      <c r="L59" s="56">
        <f t="shared" si="25"/>
        <v>39.6</v>
      </c>
      <c r="M59" s="20" t="e">
        <f t="shared" si="8"/>
        <v>#REF!</v>
      </c>
      <c r="N59" s="55"/>
      <c r="O59" s="62"/>
      <c r="P59" s="58" t="e">
        <f t="shared" si="26"/>
        <v>#REF!</v>
      </c>
      <c r="Q59" s="57"/>
      <c r="R59" s="58" t="e">
        <f t="shared" si="27"/>
        <v>#REF!</v>
      </c>
      <c r="S59" s="59" t="e">
        <f t="shared" si="28"/>
        <v>#REF!</v>
      </c>
    </row>
    <row r="60" spans="1:19" s="65" customFormat="1" ht="30" customHeight="1" x14ac:dyDescent="0.3">
      <c r="A60" s="9">
        <v>56</v>
      </c>
      <c r="B60" s="5" t="s">
        <v>801</v>
      </c>
      <c r="C60" s="5" t="str">
        <f t="shared" si="7"/>
        <v>CANETA CONTRA ÂNGULO (BAIXA ROTAÇÃO)</v>
      </c>
      <c r="D60" s="6" t="s">
        <v>447</v>
      </c>
      <c r="E60" s="10" t="s">
        <v>30</v>
      </c>
      <c r="F60" s="52" t="e">
        <f>VLOOKUP(C60,#REF!,20,FALSE)</f>
        <v>#REF!</v>
      </c>
      <c r="G60" s="64">
        <v>0</v>
      </c>
      <c r="H60" s="54">
        <v>2</v>
      </c>
      <c r="I60" s="54">
        <f t="shared" si="23"/>
        <v>0</v>
      </c>
      <c r="J60" s="55">
        <f t="shared" si="24"/>
        <v>24</v>
      </c>
      <c r="K60" s="56">
        <f t="shared" si="29"/>
        <v>36</v>
      </c>
      <c r="L60" s="56">
        <f t="shared" si="25"/>
        <v>39.6</v>
      </c>
      <c r="M60" s="20" t="e">
        <f t="shared" si="8"/>
        <v>#REF!</v>
      </c>
      <c r="N60" s="55"/>
      <c r="O60" s="62"/>
      <c r="P60" s="58" t="e">
        <f t="shared" si="26"/>
        <v>#REF!</v>
      </c>
      <c r="Q60" s="57"/>
      <c r="R60" s="58" t="e">
        <f t="shared" si="27"/>
        <v>#REF!</v>
      </c>
      <c r="S60" s="59" t="e">
        <f t="shared" si="28"/>
        <v>#REF!</v>
      </c>
    </row>
    <row r="61" spans="1:19" s="65" customFormat="1" ht="30" customHeight="1" x14ac:dyDescent="0.3">
      <c r="A61" s="9">
        <v>57</v>
      </c>
      <c r="B61" s="5" t="s">
        <v>785</v>
      </c>
      <c r="C61" s="5" t="str">
        <f t="shared" si="7"/>
        <v>CANETA MICROMOTOR (BAIXA ROTAÇÃO) </v>
      </c>
      <c r="D61" s="6" t="s">
        <v>448</v>
      </c>
      <c r="E61" s="10" t="s">
        <v>30</v>
      </c>
      <c r="F61" s="52" t="e">
        <f>VLOOKUP(C61,#REF!,20,FALSE)</f>
        <v>#REF!</v>
      </c>
      <c r="G61" s="64">
        <v>0</v>
      </c>
      <c r="H61" s="54">
        <v>2.5</v>
      </c>
      <c r="I61" s="54">
        <f t="shared" si="23"/>
        <v>0</v>
      </c>
      <c r="J61" s="55">
        <f t="shared" si="24"/>
        <v>30</v>
      </c>
      <c r="K61" s="56">
        <f t="shared" si="29"/>
        <v>45</v>
      </c>
      <c r="L61" s="56">
        <f t="shared" si="25"/>
        <v>49.5</v>
      </c>
      <c r="M61" s="20" t="e">
        <f t="shared" si="8"/>
        <v>#REF!</v>
      </c>
      <c r="N61" s="55"/>
      <c r="O61" s="62"/>
      <c r="P61" s="58" t="e">
        <f t="shared" si="26"/>
        <v>#REF!</v>
      </c>
      <c r="Q61" s="57"/>
      <c r="R61" s="58" t="e">
        <f t="shared" si="27"/>
        <v>#REF!</v>
      </c>
      <c r="S61" s="59" t="e">
        <f t="shared" si="28"/>
        <v>#REF!</v>
      </c>
    </row>
    <row r="62" spans="1:19" s="39" customFormat="1" ht="30" customHeight="1" x14ac:dyDescent="0.3">
      <c r="A62" s="9">
        <v>58</v>
      </c>
      <c r="B62" s="5" t="s">
        <v>676</v>
      </c>
      <c r="C62" s="5" t="str">
        <f t="shared" si="7"/>
        <v>CERA ODONTOLÓGICA ROSA Nº7</v>
      </c>
      <c r="D62" s="6" t="s">
        <v>268</v>
      </c>
      <c r="E62" s="10" t="s">
        <v>265</v>
      </c>
      <c r="F62" s="52" t="e">
        <f>VLOOKUP(C62,#REF!,20,FALSE)</f>
        <v>#REF!</v>
      </c>
      <c r="G62" s="23">
        <v>0</v>
      </c>
      <c r="H62" s="20">
        <v>1</v>
      </c>
      <c r="I62" s="20">
        <f t="shared" ref="I62:I75" si="30">G62/H62</f>
        <v>0</v>
      </c>
      <c r="J62" s="19">
        <f t="shared" ref="J62:J75" si="31">(12-I62)*H62</f>
        <v>12</v>
      </c>
      <c r="K62" s="21">
        <f t="shared" si="29"/>
        <v>18</v>
      </c>
      <c r="L62" s="21">
        <f t="shared" ref="L62:L75" si="32">K62*10/100+K62</f>
        <v>19.8</v>
      </c>
      <c r="M62" s="20" t="e">
        <f t="shared" si="8"/>
        <v>#REF!</v>
      </c>
      <c r="N62" s="47"/>
      <c r="O62" s="40"/>
      <c r="P62" s="36" t="e">
        <f t="shared" ref="P62:P75" si="33">M62*O62</f>
        <v>#REF!</v>
      </c>
      <c r="Q62" s="38"/>
      <c r="R62" s="36" t="e">
        <f t="shared" ref="R62:R75" si="34">M62*Q62</f>
        <v>#REF!</v>
      </c>
      <c r="S62" s="37" t="e">
        <f t="shared" si="28"/>
        <v>#REF!</v>
      </c>
    </row>
    <row r="63" spans="1:19" ht="30" customHeight="1" x14ac:dyDescent="0.3">
      <c r="A63" s="9">
        <v>59</v>
      </c>
      <c r="B63" s="5" t="s">
        <v>677</v>
      </c>
      <c r="C63" s="5" t="str">
        <f t="shared" si="7"/>
        <v xml:space="preserve">CERAS ODONTOLÓGICAS PARA ESCULTURA PROGRESSIVA </v>
      </c>
      <c r="D63" s="6" t="s">
        <v>42</v>
      </c>
      <c r="E63" s="10" t="s">
        <v>43</v>
      </c>
      <c r="F63" s="52" t="e">
        <f>VLOOKUP(C63,#REF!,20,FALSE)</f>
        <v>#REF!</v>
      </c>
      <c r="G63" s="19">
        <v>0</v>
      </c>
      <c r="H63" s="20">
        <v>1</v>
      </c>
      <c r="I63" s="20">
        <f t="shared" si="30"/>
        <v>0</v>
      </c>
      <c r="J63" s="19">
        <f t="shared" si="31"/>
        <v>12</v>
      </c>
      <c r="K63" s="21">
        <f t="shared" si="29"/>
        <v>18</v>
      </c>
      <c r="L63" s="21">
        <f t="shared" si="32"/>
        <v>19.8</v>
      </c>
      <c r="M63" s="20" t="e">
        <f t="shared" si="8"/>
        <v>#REF!</v>
      </c>
      <c r="N63" s="22"/>
      <c r="O63" s="40"/>
      <c r="P63" s="36" t="e">
        <f t="shared" si="33"/>
        <v>#REF!</v>
      </c>
      <c r="Q63" s="38"/>
      <c r="R63" s="36" t="e">
        <f t="shared" si="34"/>
        <v>#REF!</v>
      </c>
      <c r="S63" s="37" t="e">
        <f t="shared" ref="S63:S75" si="35">(P63+R63)/2</f>
        <v>#REF!</v>
      </c>
    </row>
    <row r="64" spans="1:19" ht="30" customHeight="1" x14ac:dyDescent="0.3">
      <c r="A64" s="9">
        <v>60</v>
      </c>
      <c r="B64" s="5" t="s">
        <v>678</v>
      </c>
      <c r="C64" s="5" t="str">
        <f t="shared" si="7"/>
        <v>CIMENTO CIRÚRGICO PERIODONTAL SEM EUGENOL</v>
      </c>
      <c r="D64" s="6" t="s">
        <v>44</v>
      </c>
      <c r="E64" s="10" t="s">
        <v>45</v>
      </c>
      <c r="F64" s="52" t="e">
        <f>VLOOKUP(C64,#REF!,20,FALSE)</f>
        <v>#REF!</v>
      </c>
      <c r="G64" s="19">
        <v>9</v>
      </c>
      <c r="H64" s="20">
        <v>1</v>
      </c>
      <c r="I64" s="20">
        <f t="shared" si="30"/>
        <v>9</v>
      </c>
      <c r="J64" s="19">
        <f t="shared" si="31"/>
        <v>3</v>
      </c>
      <c r="K64" s="21">
        <f t="shared" si="29"/>
        <v>4.5</v>
      </c>
      <c r="L64" s="21">
        <f t="shared" si="32"/>
        <v>4.95</v>
      </c>
      <c r="M64" s="20" t="e">
        <f t="shared" si="8"/>
        <v>#REF!</v>
      </c>
      <c r="N64" s="22"/>
      <c r="O64" s="40"/>
      <c r="P64" s="36" t="e">
        <f t="shared" si="33"/>
        <v>#REF!</v>
      </c>
      <c r="Q64" s="38"/>
      <c r="R64" s="36" t="e">
        <f t="shared" si="34"/>
        <v>#REF!</v>
      </c>
      <c r="S64" s="37" t="e">
        <f t="shared" si="35"/>
        <v>#REF!</v>
      </c>
    </row>
    <row r="65" spans="1:19" ht="30" customHeight="1" x14ac:dyDescent="0.3">
      <c r="A65" s="9">
        <v>61</v>
      </c>
      <c r="B65" s="5" t="s">
        <v>679</v>
      </c>
      <c r="C65" s="5" t="str">
        <f t="shared" si="7"/>
        <v xml:space="preserve">CIMENTO DE HIDRÓXIDO DE CÁLCIO  </v>
      </c>
      <c r="D65" s="6" t="s">
        <v>46</v>
      </c>
      <c r="E65" s="10" t="s">
        <v>45</v>
      </c>
      <c r="F65" s="52" t="e">
        <f>VLOOKUP(C65,#REF!,20,FALSE)</f>
        <v>#REF!</v>
      </c>
      <c r="G65" s="19">
        <v>8</v>
      </c>
      <c r="H65" s="20">
        <v>4</v>
      </c>
      <c r="I65" s="20">
        <f t="shared" si="30"/>
        <v>2</v>
      </c>
      <c r="J65" s="19">
        <f t="shared" si="31"/>
        <v>40</v>
      </c>
      <c r="K65" s="21">
        <f t="shared" si="29"/>
        <v>60</v>
      </c>
      <c r="L65" s="21">
        <f t="shared" si="32"/>
        <v>66</v>
      </c>
      <c r="M65" s="20" t="e">
        <f t="shared" si="8"/>
        <v>#REF!</v>
      </c>
      <c r="N65" s="22"/>
      <c r="O65" s="40"/>
      <c r="P65" s="36" t="e">
        <f t="shared" si="33"/>
        <v>#REF!</v>
      </c>
      <c r="Q65" s="38"/>
      <c r="R65" s="36" t="e">
        <f t="shared" si="34"/>
        <v>#REF!</v>
      </c>
      <c r="S65" s="37" t="e">
        <f t="shared" si="35"/>
        <v>#REF!</v>
      </c>
    </row>
    <row r="66" spans="1:19" ht="30" customHeight="1" x14ac:dyDescent="0.3">
      <c r="A66" s="9">
        <v>62</v>
      </c>
      <c r="B66" s="5" t="s">
        <v>680</v>
      </c>
      <c r="C66" s="5" t="str">
        <f t="shared" si="7"/>
        <v>CIMENTO DE OXIFOSFATO DE ZINCO (ÓXIDO DE ZINCO)- PÓ</v>
      </c>
      <c r="D66" s="6" t="s">
        <v>47</v>
      </c>
      <c r="E66" s="10" t="s">
        <v>48</v>
      </c>
      <c r="F66" s="52" t="e">
        <f>VLOOKUP(C66,#REF!,20,FALSE)</f>
        <v>#REF!</v>
      </c>
      <c r="G66" s="19">
        <v>2</v>
      </c>
      <c r="H66" s="20">
        <v>1</v>
      </c>
      <c r="I66" s="20">
        <f t="shared" si="30"/>
        <v>2</v>
      </c>
      <c r="J66" s="19">
        <f t="shared" si="31"/>
        <v>10</v>
      </c>
      <c r="K66" s="21">
        <f t="shared" si="29"/>
        <v>15</v>
      </c>
      <c r="L66" s="21">
        <f t="shared" si="32"/>
        <v>16.5</v>
      </c>
      <c r="M66" s="20" t="e">
        <f t="shared" si="8"/>
        <v>#REF!</v>
      </c>
      <c r="N66" s="22"/>
      <c r="O66" s="40"/>
      <c r="P66" s="36" t="e">
        <f t="shared" si="33"/>
        <v>#REF!</v>
      </c>
      <c r="Q66" s="38"/>
      <c r="R66" s="36" t="e">
        <f t="shared" si="34"/>
        <v>#REF!</v>
      </c>
      <c r="S66" s="37" t="e">
        <f t="shared" si="35"/>
        <v>#REF!</v>
      </c>
    </row>
    <row r="67" spans="1:19" ht="30" customHeight="1" x14ac:dyDescent="0.3">
      <c r="A67" s="9">
        <v>63</v>
      </c>
      <c r="B67" s="5" t="s">
        <v>681</v>
      </c>
      <c r="C67" s="5" t="str">
        <f t="shared" si="7"/>
        <v xml:space="preserve">CIMENTO ENDODÔNTICO REPARADOR A BASE DE MTA </v>
      </c>
      <c r="D67" s="6" t="s">
        <v>49</v>
      </c>
      <c r="E67" s="10" t="s">
        <v>50</v>
      </c>
      <c r="F67" s="52" t="e">
        <f>VLOOKUP(C67,#REF!,20,FALSE)</f>
        <v>#REF!</v>
      </c>
      <c r="G67" s="19">
        <v>17</v>
      </c>
      <c r="H67" s="20">
        <v>2</v>
      </c>
      <c r="I67" s="20">
        <f t="shared" si="30"/>
        <v>8.5</v>
      </c>
      <c r="J67" s="19">
        <f t="shared" si="31"/>
        <v>7</v>
      </c>
      <c r="K67" s="21">
        <f t="shared" si="29"/>
        <v>10.5</v>
      </c>
      <c r="L67" s="21">
        <f t="shared" si="32"/>
        <v>11.55</v>
      </c>
      <c r="M67" s="20" t="e">
        <f t="shared" si="8"/>
        <v>#REF!</v>
      </c>
      <c r="N67" s="22"/>
      <c r="O67" s="40"/>
      <c r="P67" s="36" t="e">
        <f t="shared" si="33"/>
        <v>#REF!</v>
      </c>
      <c r="Q67" s="38"/>
      <c r="R67" s="36" t="e">
        <f t="shared" si="34"/>
        <v>#REF!</v>
      </c>
      <c r="S67" s="37" t="e">
        <f t="shared" si="35"/>
        <v>#REF!</v>
      </c>
    </row>
    <row r="68" spans="1:19" s="81" customFormat="1" ht="30" customHeight="1" x14ac:dyDescent="0.25">
      <c r="A68" s="9">
        <v>64</v>
      </c>
      <c r="B68" s="5" t="s">
        <v>812</v>
      </c>
      <c r="C68" s="5" t="str">
        <f t="shared" si="7"/>
        <v>CIMENTO ENDODÔNTICO À BASE DE RESINA</v>
      </c>
      <c r="D68" s="6" t="s">
        <v>602</v>
      </c>
      <c r="E68" s="10" t="s">
        <v>424</v>
      </c>
      <c r="F68" s="52" t="e">
        <f>VLOOKUP(C68,#REF!,20,FALSE)</f>
        <v>#REF!</v>
      </c>
      <c r="G68" s="78">
        <v>0</v>
      </c>
      <c r="H68" s="78">
        <v>3</v>
      </c>
      <c r="I68" s="76">
        <f t="shared" si="30"/>
        <v>0</v>
      </c>
      <c r="J68" s="73">
        <f t="shared" si="31"/>
        <v>36</v>
      </c>
      <c r="K68" s="79">
        <f>J68*10/100+J68</f>
        <v>39.6</v>
      </c>
      <c r="L68" s="21">
        <f t="shared" si="32"/>
        <v>43.56</v>
      </c>
      <c r="M68" s="20" t="e">
        <f>ROUND(L68,0)-F68</f>
        <v>#REF!</v>
      </c>
      <c r="N68" s="82"/>
      <c r="O68" s="40"/>
      <c r="P68" s="36" t="e">
        <f t="shared" si="33"/>
        <v>#REF!</v>
      </c>
      <c r="Q68" s="38"/>
      <c r="R68" s="36" t="e">
        <f t="shared" si="34"/>
        <v>#REF!</v>
      </c>
      <c r="S68" s="37" t="e">
        <f t="shared" si="35"/>
        <v>#REF!</v>
      </c>
    </row>
    <row r="69" spans="1:19" s="65" customFormat="1" ht="30" customHeight="1" x14ac:dyDescent="0.3">
      <c r="A69" s="9">
        <v>65</v>
      </c>
      <c r="B69" s="5" t="s">
        <v>326</v>
      </c>
      <c r="C69" s="5" t="str">
        <f t="shared" si="7"/>
        <v>CIMENTO PROVISÓRIO TEMP BOND </v>
      </c>
      <c r="D69" s="6" t="s">
        <v>516</v>
      </c>
      <c r="E69" s="10" t="s">
        <v>30</v>
      </c>
      <c r="F69" s="52" t="e">
        <f>VLOOKUP(C69,#REF!,20,FALSE)</f>
        <v>#REF!</v>
      </c>
      <c r="G69" s="55">
        <v>0</v>
      </c>
      <c r="H69" s="54">
        <v>1</v>
      </c>
      <c r="I69" s="54">
        <f t="shared" si="30"/>
        <v>0</v>
      </c>
      <c r="J69" s="55">
        <f t="shared" si="31"/>
        <v>12</v>
      </c>
      <c r="K69" s="56">
        <f t="shared" ref="K69:K75" si="36">J69*50/100+J69</f>
        <v>18</v>
      </c>
      <c r="L69" s="56">
        <f t="shared" si="32"/>
        <v>19.8</v>
      </c>
      <c r="M69" s="20" t="e">
        <f t="shared" si="8"/>
        <v>#REF!</v>
      </c>
      <c r="N69" s="55"/>
      <c r="O69" s="62"/>
      <c r="P69" s="58" t="e">
        <f t="shared" si="33"/>
        <v>#REF!</v>
      </c>
      <c r="Q69" s="57"/>
      <c r="R69" s="58" t="e">
        <f t="shared" si="34"/>
        <v>#REF!</v>
      </c>
      <c r="S69" s="59" t="e">
        <f t="shared" si="35"/>
        <v>#REF!</v>
      </c>
    </row>
    <row r="70" spans="1:19" ht="30" customHeight="1" x14ac:dyDescent="0.3">
      <c r="A70" s="9">
        <v>66</v>
      </c>
      <c r="B70" s="5" t="s">
        <v>682</v>
      </c>
      <c r="C70" s="5" t="str">
        <f t="shared" si="7"/>
        <v>CIMENTO RESINOSO AUTOPOLIMERIZÁVEL COR A2 CLICKER</v>
      </c>
      <c r="D70" s="6" t="s">
        <v>51</v>
      </c>
      <c r="E70" s="10" t="s">
        <v>30</v>
      </c>
      <c r="F70" s="52" t="e">
        <f>VLOOKUP(C70,#REF!,20,FALSE)</f>
        <v>#REF!</v>
      </c>
      <c r="G70" s="19">
        <v>4</v>
      </c>
      <c r="H70" s="20">
        <v>2</v>
      </c>
      <c r="I70" s="20">
        <f t="shared" si="30"/>
        <v>2</v>
      </c>
      <c r="J70" s="19">
        <f t="shared" si="31"/>
        <v>20</v>
      </c>
      <c r="K70" s="21">
        <f t="shared" si="36"/>
        <v>30</v>
      </c>
      <c r="L70" s="21">
        <f t="shared" si="32"/>
        <v>33</v>
      </c>
      <c r="M70" s="20" t="e">
        <f t="shared" si="8"/>
        <v>#REF!</v>
      </c>
      <c r="N70" s="22"/>
      <c r="O70" s="40"/>
      <c r="P70" s="36" t="e">
        <f t="shared" si="33"/>
        <v>#REF!</v>
      </c>
      <c r="Q70" s="38"/>
      <c r="R70" s="36" t="e">
        <f t="shared" si="34"/>
        <v>#REF!</v>
      </c>
      <c r="S70" s="37" t="e">
        <f t="shared" si="35"/>
        <v>#REF!</v>
      </c>
    </row>
    <row r="71" spans="1:19" ht="30" customHeight="1" x14ac:dyDescent="0.3">
      <c r="A71" s="9">
        <v>67</v>
      </c>
      <c r="B71" s="5" t="s">
        <v>683</v>
      </c>
      <c r="C71" s="5" t="str">
        <f t="shared" ref="C71:C134" si="37">UPPER(B71)</f>
        <v>CIMENTO RESTAURADOR ENDODÔNTICO KIT PÓ E LÍQUIDO</v>
      </c>
      <c r="D71" s="6" t="s">
        <v>52</v>
      </c>
      <c r="E71" s="10" t="s">
        <v>53</v>
      </c>
      <c r="F71" s="52" t="e">
        <f>VLOOKUP(C71,#REF!,20,FALSE)</f>
        <v>#REF!</v>
      </c>
      <c r="G71" s="19">
        <v>0</v>
      </c>
      <c r="H71" s="20">
        <v>3</v>
      </c>
      <c r="I71" s="20">
        <f t="shared" si="30"/>
        <v>0</v>
      </c>
      <c r="J71" s="19">
        <f t="shared" si="31"/>
        <v>36</v>
      </c>
      <c r="K71" s="21">
        <f t="shared" si="36"/>
        <v>54</v>
      </c>
      <c r="L71" s="21">
        <f t="shared" si="32"/>
        <v>59.4</v>
      </c>
      <c r="M71" s="20" t="e">
        <f t="shared" si="8"/>
        <v>#REF!</v>
      </c>
      <c r="N71" s="22"/>
      <c r="O71" s="40"/>
      <c r="P71" s="36" t="e">
        <f t="shared" si="33"/>
        <v>#REF!</v>
      </c>
      <c r="Q71" s="38"/>
      <c r="R71" s="36" t="e">
        <f t="shared" si="34"/>
        <v>#REF!</v>
      </c>
      <c r="S71" s="37" t="e">
        <f t="shared" si="35"/>
        <v>#REF!</v>
      </c>
    </row>
    <row r="72" spans="1:19" ht="30" customHeight="1" x14ac:dyDescent="0.3">
      <c r="A72" s="9">
        <v>68</v>
      </c>
      <c r="B72" s="5" t="s">
        <v>684</v>
      </c>
      <c r="C72" s="5" t="str">
        <f t="shared" si="37"/>
        <v>CIMENTO RESTAURADOR TEMPORÁRIO DE LONGA DURAÇÃO COM EUGENOL</v>
      </c>
      <c r="D72" s="6" t="s">
        <v>182</v>
      </c>
      <c r="E72" s="10" t="s">
        <v>243</v>
      </c>
      <c r="F72" s="52" t="e">
        <f>VLOOKUP(C72,#REF!,20,FALSE)</f>
        <v>#REF!</v>
      </c>
      <c r="G72" s="19">
        <v>13</v>
      </c>
      <c r="H72" s="20">
        <v>2</v>
      </c>
      <c r="I72" s="20">
        <f t="shared" si="30"/>
        <v>6.5</v>
      </c>
      <c r="J72" s="19">
        <f t="shared" si="31"/>
        <v>11</v>
      </c>
      <c r="K72" s="21">
        <f t="shared" si="36"/>
        <v>16.5</v>
      </c>
      <c r="L72" s="21">
        <f t="shared" si="32"/>
        <v>18.149999999999999</v>
      </c>
      <c r="M72" s="20" t="e">
        <f>ROUND(L72,0)-F72</f>
        <v>#REF!</v>
      </c>
      <c r="N72" s="22"/>
      <c r="O72" s="40"/>
      <c r="P72" s="36" t="e">
        <f t="shared" si="33"/>
        <v>#REF!</v>
      </c>
      <c r="Q72" s="38"/>
      <c r="R72" s="36" t="e">
        <f t="shared" si="34"/>
        <v>#REF!</v>
      </c>
      <c r="S72" s="37" t="e">
        <f t="shared" si="35"/>
        <v>#REF!</v>
      </c>
    </row>
    <row r="73" spans="1:19" ht="30" customHeight="1" x14ac:dyDescent="0.3">
      <c r="A73" s="9">
        <v>69</v>
      </c>
      <c r="B73" s="5" t="s">
        <v>685</v>
      </c>
      <c r="C73" s="5" t="str">
        <f t="shared" si="37"/>
        <v xml:space="preserve">CIMENTO RESTAURADOR TEMPORÁRIO SEM EUGENOL  </v>
      </c>
      <c r="D73" s="6" t="s">
        <v>270</v>
      </c>
      <c r="E73" s="10" t="s">
        <v>54</v>
      </c>
      <c r="F73" s="52" t="e">
        <f>VLOOKUP(C73,#REF!,20,FALSE)</f>
        <v>#REF!</v>
      </c>
      <c r="G73" s="19">
        <v>3</v>
      </c>
      <c r="H73" s="20">
        <v>3</v>
      </c>
      <c r="I73" s="20">
        <f t="shared" si="30"/>
        <v>1</v>
      </c>
      <c r="J73" s="19">
        <f t="shared" si="31"/>
        <v>33</v>
      </c>
      <c r="K73" s="21">
        <f t="shared" si="36"/>
        <v>49.5</v>
      </c>
      <c r="L73" s="21">
        <f t="shared" si="32"/>
        <v>54.45</v>
      </c>
      <c r="M73" s="20" t="e">
        <f t="shared" si="8"/>
        <v>#REF!</v>
      </c>
      <c r="N73" s="22"/>
      <c r="O73" s="40"/>
      <c r="P73" s="36" t="e">
        <f t="shared" si="33"/>
        <v>#REF!</v>
      </c>
      <c r="Q73" s="38"/>
      <c r="R73" s="36" t="e">
        <f t="shared" si="34"/>
        <v>#REF!</v>
      </c>
      <c r="S73" s="37" t="e">
        <f t="shared" si="35"/>
        <v>#REF!</v>
      </c>
    </row>
    <row r="74" spans="1:19" ht="30" customHeight="1" x14ac:dyDescent="0.3">
      <c r="A74" s="9">
        <v>70</v>
      </c>
      <c r="B74" s="45" t="s">
        <v>845</v>
      </c>
      <c r="C74" s="5" t="str">
        <f t="shared" si="37"/>
        <v>CLAREADOR PARA DENTES VITAIS PERÓXIDO DE CARBAMIDA 16%</v>
      </c>
      <c r="D74" s="6" t="s">
        <v>55</v>
      </c>
      <c r="E74" s="10" t="s">
        <v>56</v>
      </c>
      <c r="F74" s="52">
        <v>290</v>
      </c>
      <c r="G74" s="23">
        <v>61</v>
      </c>
      <c r="H74" s="20">
        <v>25</v>
      </c>
      <c r="I74" s="20">
        <f t="shared" si="30"/>
        <v>2.44</v>
      </c>
      <c r="J74" s="19">
        <f t="shared" si="31"/>
        <v>239</v>
      </c>
      <c r="K74" s="21">
        <f t="shared" si="36"/>
        <v>358.5</v>
      </c>
      <c r="L74" s="21">
        <f t="shared" si="32"/>
        <v>394.35</v>
      </c>
      <c r="M74" s="20">
        <f t="shared" si="8"/>
        <v>104</v>
      </c>
      <c r="N74" s="47"/>
      <c r="O74" s="40"/>
      <c r="P74" s="36">
        <f t="shared" si="33"/>
        <v>0</v>
      </c>
      <c r="Q74" s="38"/>
      <c r="R74" s="36">
        <f t="shared" si="34"/>
        <v>0</v>
      </c>
      <c r="S74" s="37">
        <f t="shared" si="35"/>
        <v>0</v>
      </c>
    </row>
    <row r="75" spans="1:19" ht="30" customHeight="1" x14ac:dyDescent="0.3">
      <c r="A75" s="9">
        <v>71</v>
      </c>
      <c r="B75" s="5" t="s">
        <v>686</v>
      </c>
      <c r="C75" s="5" t="str">
        <f t="shared" si="37"/>
        <v xml:space="preserve">CLOREXIDINA 0,12% EM SOLUÇÃO NÃO ALCOÓLICA (ENXAGUATÓRIO BUCAL) </v>
      </c>
      <c r="D75" s="6" t="s">
        <v>57</v>
      </c>
      <c r="E75" s="10" t="s">
        <v>58</v>
      </c>
      <c r="F75" s="52" t="e">
        <f>VLOOKUP(C75,#REF!,20,FALSE)</f>
        <v>#REF!</v>
      </c>
      <c r="G75" s="19">
        <v>6</v>
      </c>
      <c r="H75" s="20">
        <v>2</v>
      </c>
      <c r="I75" s="20">
        <f t="shared" si="30"/>
        <v>3</v>
      </c>
      <c r="J75" s="19">
        <f t="shared" si="31"/>
        <v>18</v>
      </c>
      <c r="K75" s="21">
        <f t="shared" si="36"/>
        <v>27</v>
      </c>
      <c r="L75" s="21">
        <f t="shared" si="32"/>
        <v>29.7</v>
      </c>
      <c r="M75" s="20" t="e">
        <f t="shared" si="8"/>
        <v>#REF!</v>
      </c>
      <c r="N75" s="22" t="s">
        <v>2720</v>
      </c>
      <c r="O75" s="40"/>
      <c r="P75" s="36" t="e">
        <f t="shared" si="33"/>
        <v>#REF!</v>
      </c>
      <c r="Q75" s="38"/>
      <c r="R75" s="36" t="e">
        <f t="shared" si="34"/>
        <v>#REF!</v>
      </c>
      <c r="S75" s="37" t="e">
        <f t="shared" si="35"/>
        <v>#REF!</v>
      </c>
    </row>
    <row r="76" spans="1:19" s="65" customFormat="1" ht="30" customHeight="1" x14ac:dyDescent="0.3">
      <c r="A76" s="9">
        <v>72</v>
      </c>
      <c r="B76" s="5" t="s">
        <v>301</v>
      </c>
      <c r="C76" s="5" t="str">
        <f t="shared" si="37"/>
        <v>COLHER CURETA ESCAVADOR ESCARIADOR DE DENTINA Nº 05</v>
      </c>
      <c r="D76" s="6" t="s">
        <v>450</v>
      </c>
      <c r="E76" s="10" t="s">
        <v>30</v>
      </c>
      <c r="F76" s="52" t="e">
        <f>VLOOKUP(C76,#REF!,20,FALSE)</f>
        <v>#REF!</v>
      </c>
      <c r="G76" s="64">
        <v>9</v>
      </c>
      <c r="H76" s="54">
        <v>2</v>
      </c>
      <c r="I76" s="54">
        <f t="shared" ref="I76:I82" si="38">G76/H76</f>
        <v>4.5</v>
      </c>
      <c r="J76" s="55">
        <f t="shared" ref="J76:J82" si="39">(12-I76)*H76</f>
        <v>15</v>
      </c>
      <c r="K76" s="56">
        <f t="shared" ref="K76:K82" si="40">J76*50/100+J76</f>
        <v>22.5</v>
      </c>
      <c r="L76" s="56">
        <f t="shared" ref="L76:L82" si="41">K76*10/100+K76</f>
        <v>24.75</v>
      </c>
      <c r="M76" s="20" t="e">
        <f t="shared" si="8"/>
        <v>#REF!</v>
      </c>
      <c r="N76" s="55"/>
      <c r="O76" s="62"/>
      <c r="P76" s="58" t="e">
        <f t="shared" ref="P76:P82" si="42">M76*O76</f>
        <v>#REF!</v>
      </c>
      <c r="Q76" s="57"/>
      <c r="R76" s="58" t="e">
        <f t="shared" ref="R76:R82" si="43">M76*Q76</f>
        <v>#REF!</v>
      </c>
      <c r="S76" s="59" t="e">
        <f t="shared" ref="S76:S82" si="44">(P76+R76)/2</f>
        <v>#REF!</v>
      </c>
    </row>
    <row r="77" spans="1:19" s="65" customFormat="1" ht="30" customHeight="1" x14ac:dyDescent="0.3">
      <c r="A77" s="9">
        <v>73</v>
      </c>
      <c r="B77" s="5" t="s">
        <v>302</v>
      </c>
      <c r="C77" s="5" t="str">
        <f t="shared" si="37"/>
        <v>COLHER CURETA ESCAVADOR ESCARIADOR DE DENTINA Nº 20</v>
      </c>
      <c r="D77" s="6" t="s">
        <v>451</v>
      </c>
      <c r="E77" s="10" t="s">
        <v>30</v>
      </c>
      <c r="F77" s="52" t="e">
        <f>VLOOKUP(C77,#REF!,20,FALSE)</f>
        <v>#REF!</v>
      </c>
      <c r="G77" s="60">
        <v>1</v>
      </c>
      <c r="H77" s="54">
        <v>1</v>
      </c>
      <c r="I77" s="54">
        <f t="shared" si="38"/>
        <v>1</v>
      </c>
      <c r="J77" s="55">
        <f t="shared" si="39"/>
        <v>11</v>
      </c>
      <c r="K77" s="56">
        <f t="shared" si="40"/>
        <v>16.5</v>
      </c>
      <c r="L77" s="56">
        <f t="shared" si="41"/>
        <v>18.149999999999999</v>
      </c>
      <c r="M77" s="20" t="e">
        <f t="shared" si="8"/>
        <v>#REF!</v>
      </c>
      <c r="N77" s="55"/>
      <c r="O77" s="62"/>
      <c r="P77" s="58" t="e">
        <f t="shared" si="42"/>
        <v>#REF!</v>
      </c>
      <c r="Q77" s="57"/>
      <c r="R77" s="58" t="e">
        <f t="shared" si="43"/>
        <v>#REF!</v>
      </c>
      <c r="S77" s="59" t="e">
        <f t="shared" si="44"/>
        <v>#REF!</v>
      </c>
    </row>
    <row r="78" spans="1:19" s="65" customFormat="1" ht="30" customHeight="1" x14ac:dyDescent="0.3">
      <c r="A78" s="9">
        <v>74</v>
      </c>
      <c r="B78" s="5" t="s">
        <v>303</v>
      </c>
      <c r="C78" s="5" t="str">
        <f t="shared" si="37"/>
        <v>CONDENSADOR CALCADOR PARA AMÁLGAMA HOLLEMBACK N° 1</v>
      </c>
      <c r="D78" s="6" t="s">
        <v>452</v>
      </c>
      <c r="E78" s="10" t="s">
        <v>30</v>
      </c>
      <c r="F78" s="52" t="e">
        <f>VLOOKUP(C78,#REF!,20,FALSE)</f>
        <v>#REF!</v>
      </c>
      <c r="G78" s="60">
        <v>9</v>
      </c>
      <c r="H78" s="54">
        <v>1.5</v>
      </c>
      <c r="I78" s="54">
        <f t="shared" si="38"/>
        <v>6</v>
      </c>
      <c r="J78" s="55">
        <f t="shared" si="39"/>
        <v>9</v>
      </c>
      <c r="K78" s="56">
        <f t="shared" si="40"/>
        <v>13.5</v>
      </c>
      <c r="L78" s="56">
        <f t="shared" si="41"/>
        <v>14.85</v>
      </c>
      <c r="M78" s="20" t="e">
        <f t="shared" si="8"/>
        <v>#REF!</v>
      </c>
      <c r="N78" s="55"/>
      <c r="O78" s="62"/>
      <c r="P78" s="58" t="e">
        <f t="shared" si="42"/>
        <v>#REF!</v>
      </c>
      <c r="Q78" s="57"/>
      <c r="R78" s="58" t="e">
        <f t="shared" si="43"/>
        <v>#REF!</v>
      </c>
      <c r="S78" s="59" t="e">
        <f t="shared" si="44"/>
        <v>#REF!</v>
      </c>
    </row>
    <row r="79" spans="1:19" s="65" customFormat="1" ht="30" customHeight="1" x14ac:dyDescent="0.3">
      <c r="A79" s="9">
        <v>75</v>
      </c>
      <c r="B79" s="5" t="s">
        <v>304</v>
      </c>
      <c r="C79" s="5" t="str">
        <f t="shared" si="37"/>
        <v xml:space="preserve">CONDENSADOR CALCADOR PARA AMÁLGAMA HOLLEMBACK N° 6 </v>
      </c>
      <c r="D79" s="6" t="s">
        <v>453</v>
      </c>
      <c r="E79" s="10" t="s">
        <v>30</v>
      </c>
      <c r="F79" s="52" t="e">
        <f>VLOOKUP(C79,#REF!,20,FALSE)</f>
        <v>#REF!</v>
      </c>
      <c r="G79" s="60">
        <v>9</v>
      </c>
      <c r="H79" s="54">
        <v>1.5</v>
      </c>
      <c r="I79" s="54">
        <f t="shared" si="38"/>
        <v>6</v>
      </c>
      <c r="J79" s="55">
        <f t="shared" si="39"/>
        <v>9</v>
      </c>
      <c r="K79" s="56">
        <f t="shared" si="40"/>
        <v>13.5</v>
      </c>
      <c r="L79" s="56">
        <f t="shared" si="41"/>
        <v>14.85</v>
      </c>
      <c r="M79" s="20" t="e">
        <f t="shared" si="8"/>
        <v>#REF!</v>
      </c>
      <c r="N79" s="55"/>
      <c r="O79" s="62"/>
      <c r="P79" s="58" t="e">
        <f t="shared" si="42"/>
        <v>#REF!</v>
      </c>
      <c r="Q79" s="57"/>
      <c r="R79" s="58" t="e">
        <f t="shared" si="43"/>
        <v>#REF!</v>
      </c>
      <c r="S79" s="59" t="e">
        <f t="shared" si="44"/>
        <v>#REF!</v>
      </c>
    </row>
    <row r="80" spans="1:19" s="65" customFormat="1" ht="30" customHeight="1" x14ac:dyDescent="0.3">
      <c r="A80" s="9">
        <v>76</v>
      </c>
      <c r="B80" s="5" t="s">
        <v>791</v>
      </c>
      <c r="C80" s="5" t="str">
        <f t="shared" si="37"/>
        <v>CONDENSADOR DE GUTA PERCHA MCSPADDEN N° 45 25MM</v>
      </c>
      <c r="D80" s="6" t="s">
        <v>454</v>
      </c>
      <c r="E80" s="10" t="s">
        <v>293</v>
      </c>
      <c r="F80" s="52" t="e">
        <f>VLOOKUP(C80,#REF!,20,FALSE)</f>
        <v>#REF!</v>
      </c>
      <c r="G80" s="60">
        <v>19</v>
      </c>
      <c r="H80" s="54">
        <v>2</v>
      </c>
      <c r="I80" s="54">
        <f t="shared" si="38"/>
        <v>9.5</v>
      </c>
      <c r="J80" s="55">
        <f t="shared" si="39"/>
        <v>5</v>
      </c>
      <c r="K80" s="56">
        <f t="shared" si="40"/>
        <v>7.5</v>
      </c>
      <c r="L80" s="56">
        <f t="shared" si="41"/>
        <v>8.25</v>
      </c>
      <c r="M80" s="20" t="e">
        <f t="shared" si="8"/>
        <v>#REF!</v>
      </c>
      <c r="N80" s="55"/>
      <c r="O80" s="62"/>
      <c r="P80" s="58" t="e">
        <f t="shared" si="42"/>
        <v>#REF!</v>
      </c>
      <c r="Q80" s="57"/>
      <c r="R80" s="58" t="e">
        <f t="shared" si="43"/>
        <v>#REF!</v>
      </c>
      <c r="S80" s="59" t="e">
        <f t="shared" si="44"/>
        <v>#REF!</v>
      </c>
    </row>
    <row r="81" spans="1:19" s="65" customFormat="1" ht="30" customHeight="1" x14ac:dyDescent="0.3">
      <c r="A81" s="9">
        <v>77</v>
      </c>
      <c r="B81" s="5" t="s">
        <v>768</v>
      </c>
      <c r="C81" s="5" t="str">
        <f t="shared" si="37"/>
        <v>CONDENSADOR DE GUTA PERCHA MCSPADDEN N° 55 21MM</v>
      </c>
      <c r="D81" s="6" t="s">
        <v>455</v>
      </c>
      <c r="E81" s="10" t="s">
        <v>293</v>
      </c>
      <c r="F81" s="52" t="e">
        <f>VLOOKUP(C81,#REF!,20,FALSE)</f>
        <v>#REF!</v>
      </c>
      <c r="G81" s="64">
        <v>0</v>
      </c>
      <c r="H81" s="54">
        <v>1</v>
      </c>
      <c r="I81" s="54">
        <f t="shared" si="38"/>
        <v>0</v>
      </c>
      <c r="J81" s="55">
        <f t="shared" si="39"/>
        <v>12</v>
      </c>
      <c r="K81" s="56">
        <f t="shared" si="40"/>
        <v>18</v>
      </c>
      <c r="L81" s="56">
        <f t="shared" si="41"/>
        <v>19.8</v>
      </c>
      <c r="M81" s="20" t="e">
        <f t="shared" si="8"/>
        <v>#REF!</v>
      </c>
      <c r="N81" s="55"/>
      <c r="O81" s="62"/>
      <c r="P81" s="58" t="e">
        <f t="shared" si="42"/>
        <v>#REF!</v>
      </c>
      <c r="Q81" s="57"/>
      <c r="R81" s="58" t="e">
        <f t="shared" si="43"/>
        <v>#REF!</v>
      </c>
      <c r="S81" s="59" t="e">
        <f t="shared" si="44"/>
        <v>#REF!</v>
      </c>
    </row>
    <row r="82" spans="1:19" s="65" customFormat="1" ht="30" customHeight="1" x14ac:dyDescent="0.3">
      <c r="A82" s="9">
        <v>78</v>
      </c>
      <c r="B82" s="5" t="s">
        <v>335</v>
      </c>
      <c r="C82" s="5" t="str">
        <f t="shared" si="37"/>
        <v>CONDENSADOR DE GUTA PERCHA MCSPADDEN N° 60 25MM</v>
      </c>
      <c r="D82" s="6" t="s">
        <v>456</v>
      </c>
      <c r="E82" s="10" t="s">
        <v>293</v>
      </c>
      <c r="F82" s="52" t="e">
        <f>VLOOKUP(C82,#REF!,20,FALSE)</f>
        <v>#REF!</v>
      </c>
      <c r="G82" s="60">
        <v>0</v>
      </c>
      <c r="H82" s="54">
        <v>1</v>
      </c>
      <c r="I82" s="54">
        <f t="shared" si="38"/>
        <v>0</v>
      </c>
      <c r="J82" s="55">
        <f t="shared" si="39"/>
        <v>12</v>
      </c>
      <c r="K82" s="56">
        <f t="shared" si="40"/>
        <v>18</v>
      </c>
      <c r="L82" s="56">
        <f t="shared" si="41"/>
        <v>19.8</v>
      </c>
      <c r="M82" s="20" t="e">
        <f t="shared" si="8"/>
        <v>#REF!</v>
      </c>
      <c r="N82" s="55"/>
      <c r="O82" s="62"/>
      <c r="P82" s="58" t="e">
        <f t="shared" si="42"/>
        <v>#REF!</v>
      </c>
      <c r="Q82" s="57"/>
      <c r="R82" s="58" t="e">
        <f t="shared" si="43"/>
        <v>#REF!</v>
      </c>
      <c r="S82" s="59" t="e">
        <f t="shared" si="44"/>
        <v>#REF!</v>
      </c>
    </row>
    <row r="83" spans="1:19" ht="30" customHeight="1" x14ac:dyDescent="0.3">
      <c r="A83" s="9">
        <v>79</v>
      </c>
      <c r="B83" s="5" t="s">
        <v>687</v>
      </c>
      <c r="C83" s="5" t="str">
        <f t="shared" si="37"/>
        <v xml:space="preserve">CUNHA CERVICAL DE MADEIRA </v>
      </c>
      <c r="D83" s="6" t="s">
        <v>59</v>
      </c>
      <c r="E83" s="10" t="s">
        <v>20</v>
      </c>
      <c r="F83" s="52" t="e">
        <f>VLOOKUP(C83,#REF!,20,FALSE)</f>
        <v>#REF!</v>
      </c>
      <c r="G83" s="19">
        <v>7</v>
      </c>
      <c r="H83" s="20">
        <v>2</v>
      </c>
      <c r="I83" s="20">
        <f t="shared" ref="I83:I93" si="45">G83/H83</f>
        <v>3.5</v>
      </c>
      <c r="J83" s="19">
        <f t="shared" ref="J83:J93" si="46">(12-I83)*H83</f>
        <v>17</v>
      </c>
      <c r="K83" s="21">
        <f t="shared" ref="K83:K93" si="47">J83*50/100+J83</f>
        <v>25.5</v>
      </c>
      <c r="L83" s="21">
        <f t="shared" ref="L83:L93" si="48">K83*10/100+K83</f>
        <v>28.05</v>
      </c>
      <c r="M83" s="20" t="e">
        <f t="shared" si="8"/>
        <v>#REF!</v>
      </c>
      <c r="N83" s="22"/>
      <c r="O83" s="40"/>
      <c r="P83" s="36" t="e">
        <f t="shared" ref="P83:P92" si="49">M83*O83</f>
        <v>#REF!</v>
      </c>
      <c r="Q83" s="38"/>
      <c r="R83" s="36" t="e">
        <f t="shared" ref="R83:R92" si="50">M83*Q83</f>
        <v>#REF!</v>
      </c>
      <c r="S83" s="37" t="e">
        <f t="shared" ref="S83:S92" si="51">(P83+R83)/2</f>
        <v>#REF!</v>
      </c>
    </row>
    <row r="84" spans="1:19" s="65" customFormat="1" ht="30" customHeight="1" x14ac:dyDescent="0.3">
      <c r="A84" s="9">
        <v>80</v>
      </c>
      <c r="B84" s="5" t="s">
        <v>305</v>
      </c>
      <c r="C84" s="5" t="str">
        <f t="shared" si="37"/>
        <v>CURETA ALVEOLAR DE LUCAS N° 85</v>
      </c>
      <c r="D84" s="6" t="s">
        <v>457</v>
      </c>
      <c r="E84" s="10" t="s">
        <v>30</v>
      </c>
      <c r="F84" s="52" t="e">
        <f>VLOOKUP(C84,#REF!,20,FALSE)</f>
        <v>#REF!</v>
      </c>
      <c r="G84" s="60">
        <v>0</v>
      </c>
      <c r="H84" s="54">
        <v>1</v>
      </c>
      <c r="I84" s="54">
        <f t="shared" si="45"/>
        <v>0</v>
      </c>
      <c r="J84" s="55">
        <f t="shared" si="46"/>
        <v>12</v>
      </c>
      <c r="K84" s="56">
        <f t="shared" si="47"/>
        <v>18</v>
      </c>
      <c r="L84" s="56">
        <f t="shared" si="48"/>
        <v>19.8</v>
      </c>
      <c r="M84" s="20" t="e">
        <f t="shared" si="8"/>
        <v>#REF!</v>
      </c>
      <c r="N84" s="55"/>
      <c r="O84" s="62"/>
      <c r="P84" s="58" t="e">
        <f t="shared" si="49"/>
        <v>#REF!</v>
      </c>
      <c r="Q84" s="57"/>
      <c r="R84" s="58" t="e">
        <f t="shared" si="50"/>
        <v>#REF!</v>
      </c>
      <c r="S84" s="59" t="e">
        <f t="shared" si="51"/>
        <v>#REF!</v>
      </c>
    </row>
    <row r="85" spans="1:19" s="65" customFormat="1" ht="30" customHeight="1" x14ac:dyDescent="0.3">
      <c r="A85" s="9">
        <v>81</v>
      </c>
      <c r="B85" s="5" t="s">
        <v>306</v>
      </c>
      <c r="C85" s="5" t="str">
        <f t="shared" si="37"/>
        <v>CURETA EXTRATOR PERIODONTAL MCCALL N° 01 10</v>
      </c>
      <c r="D85" s="6" t="s">
        <v>458</v>
      </c>
      <c r="E85" s="10" t="s">
        <v>30</v>
      </c>
      <c r="F85" s="52" t="e">
        <f>VLOOKUP(C85,#REF!,20,FALSE)</f>
        <v>#REF!</v>
      </c>
      <c r="G85" s="60">
        <v>0</v>
      </c>
      <c r="H85" s="54">
        <v>1</v>
      </c>
      <c r="I85" s="54">
        <f t="shared" si="45"/>
        <v>0</v>
      </c>
      <c r="J85" s="55">
        <f t="shared" si="46"/>
        <v>12</v>
      </c>
      <c r="K85" s="56">
        <f t="shared" si="47"/>
        <v>18</v>
      </c>
      <c r="L85" s="56">
        <f t="shared" si="48"/>
        <v>19.8</v>
      </c>
      <c r="M85" s="20" t="e">
        <f t="shared" si="8"/>
        <v>#REF!</v>
      </c>
      <c r="N85" s="55"/>
      <c r="O85" s="62"/>
      <c r="P85" s="58" t="e">
        <f t="shared" si="49"/>
        <v>#REF!</v>
      </c>
      <c r="Q85" s="57"/>
      <c r="R85" s="58" t="e">
        <f t="shared" si="50"/>
        <v>#REF!</v>
      </c>
      <c r="S85" s="59" t="e">
        <f t="shared" si="51"/>
        <v>#REF!</v>
      </c>
    </row>
    <row r="86" spans="1:19" s="65" customFormat="1" ht="30" customHeight="1" x14ac:dyDescent="0.3">
      <c r="A86" s="9">
        <v>82</v>
      </c>
      <c r="B86" s="5" t="s">
        <v>307</v>
      </c>
      <c r="C86" s="5" t="str">
        <f t="shared" si="37"/>
        <v>CURETA EXTRATOR PERIODONTAL MCCALL N° 11 12</v>
      </c>
      <c r="D86" s="6" t="s">
        <v>459</v>
      </c>
      <c r="E86" s="10" t="s">
        <v>30</v>
      </c>
      <c r="F86" s="52" t="e">
        <f>VLOOKUP(C86,#REF!,20,FALSE)</f>
        <v>#REF!</v>
      </c>
      <c r="G86" s="60">
        <v>0</v>
      </c>
      <c r="H86" s="54">
        <v>1</v>
      </c>
      <c r="I86" s="54">
        <f t="shared" si="45"/>
        <v>0</v>
      </c>
      <c r="J86" s="55">
        <f t="shared" si="46"/>
        <v>12</v>
      </c>
      <c r="K86" s="56">
        <f t="shared" si="47"/>
        <v>18</v>
      </c>
      <c r="L86" s="56">
        <f t="shared" si="48"/>
        <v>19.8</v>
      </c>
      <c r="M86" s="20" t="e">
        <f t="shared" si="8"/>
        <v>#REF!</v>
      </c>
      <c r="N86" s="55"/>
      <c r="O86" s="62"/>
      <c r="P86" s="58" t="e">
        <f t="shared" si="49"/>
        <v>#REF!</v>
      </c>
      <c r="Q86" s="57"/>
      <c r="R86" s="58" t="e">
        <f t="shared" si="50"/>
        <v>#REF!</v>
      </c>
      <c r="S86" s="59" t="e">
        <f t="shared" si="51"/>
        <v>#REF!</v>
      </c>
    </row>
    <row r="87" spans="1:19" ht="30" customHeight="1" x14ac:dyDescent="0.3">
      <c r="A87" s="9">
        <v>83</v>
      </c>
      <c r="B87" s="45" t="s">
        <v>846</v>
      </c>
      <c r="C87" s="5" t="str">
        <f t="shared" si="37"/>
        <v xml:space="preserve">CURSORES DE SILICONE </v>
      </c>
      <c r="D87" s="6" t="s">
        <v>2719</v>
      </c>
      <c r="E87" s="10" t="s">
        <v>20</v>
      </c>
      <c r="F87" s="52">
        <v>20</v>
      </c>
      <c r="G87" s="19">
        <v>3</v>
      </c>
      <c r="H87" s="20">
        <v>2</v>
      </c>
      <c r="I87" s="20">
        <f t="shared" si="45"/>
        <v>1.5</v>
      </c>
      <c r="J87" s="19">
        <f t="shared" si="46"/>
        <v>21</v>
      </c>
      <c r="K87" s="21">
        <f t="shared" si="47"/>
        <v>31.5</v>
      </c>
      <c r="L87" s="21">
        <f t="shared" si="48"/>
        <v>34.65</v>
      </c>
      <c r="M87" s="20">
        <f t="shared" si="8"/>
        <v>15</v>
      </c>
      <c r="N87" s="22"/>
      <c r="O87" s="40"/>
      <c r="P87" s="36">
        <f t="shared" si="49"/>
        <v>0</v>
      </c>
      <c r="Q87" s="38"/>
      <c r="R87" s="36">
        <f t="shared" si="50"/>
        <v>0</v>
      </c>
      <c r="S87" s="37">
        <f t="shared" si="51"/>
        <v>0</v>
      </c>
    </row>
    <row r="88" spans="1:19" ht="30" customHeight="1" x14ac:dyDescent="0.3">
      <c r="A88" s="9">
        <v>84</v>
      </c>
      <c r="B88" s="5" t="s">
        <v>688</v>
      </c>
      <c r="C88" s="5" t="str">
        <f t="shared" si="37"/>
        <v>DESSENSIBILIZANTE DENTINÁRIO</v>
      </c>
      <c r="D88" s="6" t="s">
        <v>60</v>
      </c>
      <c r="E88" s="10" t="s">
        <v>61</v>
      </c>
      <c r="F88" s="52" t="e">
        <f>VLOOKUP(C88,#REF!,20,FALSE)</f>
        <v>#REF!</v>
      </c>
      <c r="G88" s="19">
        <v>3</v>
      </c>
      <c r="H88" s="20">
        <v>2</v>
      </c>
      <c r="I88" s="20">
        <f t="shared" si="45"/>
        <v>1.5</v>
      </c>
      <c r="J88" s="19">
        <f t="shared" si="46"/>
        <v>21</v>
      </c>
      <c r="K88" s="21">
        <f t="shared" si="47"/>
        <v>31.5</v>
      </c>
      <c r="L88" s="21">
        <f t="shared" si="48"/>
        <v>34.65</v>
      </c>
      <c r="M88" s="20" t="e">
        <f t="shared" si="8"/>
        <v>#REF!</v>
      </c>
      <c r="N88" s="22"/>
      <c r="O88" s="40"/>
      <c r="P88" s="36" t="e">
        <f t="shared" si="49"/>
        <v>#REF!</v>
      </c>
      <c r="Q88" s="38"/>
      <c r="R88" s="36" t="e">
        <f t="shared" si="50"/>
        <v>#REF!</v>
      </c>
      <c r="S88" s="37" t="e">
        <f t="shared" si="51"/>
        <v>#REF!</v>
      </c>
    </row>
    <row r="89" spans="1:19" ht="30" customHeight="1" x14ac:dyDescent="0.3">
      <c r="A89" s="9">
        <v>85</v>
      </c>
      <c r="B89" s="5" t="s">
        <v>689</v>
      </c>
      <c r="C89" s="5" t="str">
        <f t="shared" si="37"/>
        <v xml:space="preserve">DETERGENTE ENZIMÁTICO PARA CUBA ULTRASSÔNICA </v>
      </c>
      <c r="D89" s="6" t="s">
        <v>62</v>
      </c>
      <c r="E89" s="10" t="s">
        <v>11</v>
      </c>
      <c r="F89" s="52" t="e">
        <f>VLOOKUP(C89,#REF!,20,FALSE)</f>
        <v>#REF!</v>
      </c>
      <c r="G89" s="25">
        <v>17</v>
      </c>
      <c r="H89" s="20">
        <v>5</v>
      </c>
      <c r="I89" s="20">
        <f t="shared" si="45"/>
        <v>3.4</v>
      </c>
      <c r="J89" s="19">
        <f t="shared" si="46"/>
        <v>43</v>
      </c>
      <c r="K89" s="21">
        <f t="shared" si="47"/>
        <v>64.5</v>
      </c>
      <c r="L89" s="21">
        <f t="shared" si="48"/>
        <v>70.95</v>
      </c>
      <c r="M89" s="20" t="e">
        <f t="shared" si="8"/>
        <v>#REF!</v>
      </c>
      <c r="N89" s="22" t="s">
        <v>2720</v>
      </c>
      <c r="O89" s="40"/>
      <c r="P89" s="36" t="e">
        <f t="shared" si="49"/>
        <v>#REF!</v>
      </c>
      <c r="Q89" s="38"/>
      <c r="R89" s="36" t="e">
        <f t="shared" si="50"/>
        <v>#REF!</v>
      </c>
      <c r="S89" s="37" t="e">
        <f t="shared" si="51"/>
        <v>#REF!</v>
      </c>
    </row>
    <row r="90" spans="1:19" ht="30" customHeight="1" x14ac:dyDescent="0.3">
      <c r="A90" s="9">
        <v>86</v>
      </c>
      <c r="B90" s="5" t="s">
        <v>690</v>
      </c>
      <c r="C90" s="5" t="str">
        <f t="shared" si="37"/>
        <v>DETERGENTE ENZIMÁTICO PARA LIMPEZA DE CUSPIDEIRAS E SUGADORES</v>
      </c>
      <c r="D90" s="6" t="s">
        <v>63</v>
      </c>
      <c r="E90" s="10" t="s">
        <v>11</v>
      </c>
      <c r="F90" s="52" t="e">
        <f>VLOOKUP(C90,#REF!,20,FALSE)</f>
        <v>#REF!</v>
      </c>
      <c r="G90" s="19">
        <v>0</v>
      </c>
      <c r="H90" s="20">
        <v>5</v>
      </c>
      <c r="I90" s="20">
        <f t="shared" si="45"/>
        <v>0</v>
      </c>
      <c r="J90" s="19">
        <f t="shared" si="46"/>
        <v>60</v>
      </c>
      <c r="K90" s="21">
        <f t="shared" si="47"/>
        <v>90</v>
      </c>
      <c r="L90" s="21">
        <f t="shared" si="48"/>
        <v>99</v>
      </c>
      <c r="M90" s="20" t="e">
        <f t="shared" si="8"/>
        <v>#REF!</v>
      </c>
      <c r="N90" s="22"/>
      <c r="O90" s="40"/>
      <c r="P90" s="36" t="e">
        <f t="shared" si="49"/>
        <v>#REF!</v>
      </c>
      <c r="Q90" s="38"/>
      <c r="R90" s="36" t="e">
        <f t="shared" si="50"/>
        <v>#REF!</v>
      </c>
      <c r="S90" s="37" t="e">
        <f t="shared" si="51"/>
        <v>#REF!</v>
      </c>
    </row>
    <row r="91" spans="1:19" ht="30" customHeight="1" x14ac:dyDescent="0.3">
      <c r="A91" s="9">
        <v>87</v>
      </c>
      <c r="B91" s="5" t="s">
        <v>691</v>
      </c>
      <c r="C91" s="5" t="str">
        <f t="shared" si="37"/>
        <v>DISCO DE FELTRO DE LÃ IMPREGNADO</v>
      </c>
      <c r="D91" s="6" t="s">
        <v>64</v>
      </c>
      <c r="E91" s="10" t="s">
        <v>65</v>
      </c>
      <c r="F91" s="52" t="e">
        <f>VLOOKUP(C91,#REF!,20,FALSE)</f>
        <v>#REF!</v>
      </c>
      <c r="G91" s="19">
        <v>4</v>
      </c>
      <c r="H91" s="20">
        <v>1</v>
      </c>
      <c r="I91" s="20">
        <f t="shared" si="45"/>
        <v>4</v>
      </c>
      <c r="J91" s="19">
        <f t="shared" si="46"/>
        <v>8</v>
      </c>
      <c r="K91" s="21">
        <f t="shared" si="47"/>
        <v>12</v>
      </c>
      <c r="L91" s="21">
        <f t="shared" si="48"/>
        <v>13.2</v>
      </c>
      <c r="M91" s="20" t="e">
        <f t="shared" si="8"/>
        <v>#REF!</v>
      </c>
      <c r="N91" s="22" t="s">
        <v>2720</v>
      </c>
      <c r="O91" s="40"/>
      <c r="P91" s="36" t="e">
        <f t="shared" si="49"/>
        <v>#REF!</v>
      </c>
      <c r="Q91" s="38"/>
      <c r="R91" s="36" t="e">
        <f t="shared" si="50"/>
        <v>#REF!</v>
      </c>
      <c r="S91" s="37" t="e">
        <f t="shared" si="51"/>
        <v>#REF!</v>
      </c>
    </row>
    <row r="92" spans="1:19" ht="30" customHeight="1" x14ac:dyDescent="0.3">
      <c r="A92" s="9">
        <v>88</v>
      </c>
      <c r="B92" s="5" t="s">
        <v>692</v>
      </c>
      <c r="C92" s="5" t="str">
        <f t="shared" si="37"/>
        <v>DISCO EM CARBETO DE SILÍCIO/CARBORUNDUM PARA PEÇA DE MÃO (PM)</v>
      </c>
      <c r="D92" s="6" t="s">
        <v>66</v>
      </c>
      <c r="E92" s="10" t="s">
        <v>67</v>
      </c>
      <c r="F92" s="52" t="e">
        <f>VLOOKUP(C92,#REF!,20,FALSE)</f>
        <v>#REF!</v>
      </c>
      <c r="G92" s="19">
        <v>15</v>
      </c>
      <c r="H92" s="68">
        <v>2</v>
      </c>
      <c r="I92" s="20">
        <f t="shared" si="45"/>
        <v>7.5</v>
      </c>
      <c r="J92" s="19">
        <f t="shared" si="46"/>
        <v>9</v>
      </c>
      <c r="K92" s="21">
        <f t="shared" si="47"/>
        <v>13.5</v>
      </c>
      <c r="L92" s="21">
        <f t="shared" si="48"/>
        <v>14.85</v>
      </c>
      <c r="M92" s="20" t="e">
        <f t="shared" si="8"/>
        <v>#REF!</v>
      </c>
      <c r="N92" s="22"/>
      <c r="O92" s="40"/>
      <c r="P92" s="36" t="e">
        <f t="shared" si="49"/>
        <v>#REF!</v>
      </c>
      <c r="Q92" s="38"/>
      <c r="R92" s="36" t="e">
        <f t="shared" si="50"/>
        <v>#REF!</v>
      </c>
      <c r="S92" s="37" t="e">
        <f t="shared" si="51"/>
        <v>#REF!</v>
      </c>
    </row>
    <row r="93" spans="1:19" ht="30" customHeight="1" x14ac:dyDescent="0.3">
      <c r="A93" s="9">
        <v>89</v>
      </c>
      <c r="B93" s="5" t="s">
        <v>693</v>
      </c>
      <c r="C93" s="5" t="str">
        <f t="shared" si="37"/>
        <v xml:space="preserve">DISCOS DE LIXA PARA ACABAMENTO E POLIMENTO DE RESINA COM CENTRO METÁLICO COM ENCAIXE SOB PRESSÃO (EXTRAFINA, FINA, MÉDIA E GROSSA)  </v>
      </c>
      <c r="D93" s="6" t="s">
        <v>208</v>
      </c>
      <c r="E93" s="10" t="s">
        <v>209</v>
      </c>
      <c r="F93" s="52" t="e">
        <f>VLOOKUP(C93,#REF!,20,FALSE)</f>
        <v>#REF!</v>
      </c>
      <c r="G93" s="19">
        <v>0</v>
      </c>
      <c r="H93" s="20">
        <v>2</v>
      </c>
      <c r="I93" s="20">
        <f t="shared" si="45"/>
        <v>0</v>
      </c>
      <c r="J93" s="19">
        <f t="shared" si="46"/>
        <v>24</v>
      </c>
      <c r="K93" s="21">
        <f t="shared" si="47"/>
        <v>36</v>
      </c>
      <c r="L93" s="21">
        <f t="shared" si="48"/>
        <v>39.6</v>
      </c>
      <c r="M93" s="20" t="e">
        <f t="shared" si="8"/>
        <v>#REF!</v>
      </c>
      <c r="N93" s="22" t="s">
        <v>2720</v>
      </c>
      <c r="O93" s="40"/>
      <c r="P93" s="36" t="e">
        <f t="shared" ref="P93:P116" si="52">M93*O93</f>
        <v>#REF!</v>
      </c>
      <c r="Q93" s="38"/>
      <c r="R93" s="36" t="e">
        <f t="shared" ref="R93:R116" si="53">M93*Q93</f>
        <v>#REF!</v>
      </c>
      <c r="S93" s="37" t="e">
        <f t="shared" ref="S93:S116" si="54">(P93+R93)/2</f>
        <v>#REF!</v>
      </c>
    </row>
    <row r="94" spans="1:19" ht="30" customHeight="1" x14ac:dyDescent="0.3">
      <c r="A94" s="9">
        <v>90</v>
      </c>
      <c r="B94" s="5" t="s">
        <v>694</v>
      </c>
      <c r="C94" s="5" t="str">
        <f t="shared" si="37"/>
        <v>EDTA TRISSÓDICO LÍQUIDO</v>
      </c>
      <c r="D94" s="6" t="s">
        <v>68</v>
      </c>
      <c r="E94" s="10" t="s">
        <v>69</v>
      </c>
      <c r="F94" s="52" t="e">
        <f>VLOOKUP(C94,#REF!,20,FALSE)</f>
        <v>#REF!</v>
      </c>
      <c r="G94" s="19">
        <v>7</v>
      </c>
      <c r="H94" s="20">
        <v>2</v>
      </c>
      <c r="I94" s="20">
        <f t="shared" ref="I94:I116" si="55">G94/H94</f>
        <v>3.5</v>
      </c>
      <c r="J94" s="19">
        <f t="shared" ref="J94:J116" si="56">(12-I94)*H94</f>
        <v>17</v>
      </c>
      <c r="K94" s="21">
        <f t="shared" ref="K94:K102" si="57">J94*50/100+J94</f>
        <v>25.5</v>
      </c>
      <c r="L94" s="21">
        <f t="shared" ref="L94:L116" si="58">K94*10/100+K94</f>
        <v>28.05</v>
      </c>
      <c r="M94" s="20" t="e">
        <f t="shared" si="8"/>
        <v>#REF!</v>
      </c>
      <c r="N94" s="22"/>
      <c r="O94" s="40"/>
      <c r="P94" s="36" t="e">
        <f t="shared" si="52"/>
        <v>#REF!</v>
      </c>
      <c r="Q94" s="38"/>
      <c r="R94" s="36" t="e">
        <f t="shared" si="53"/>
        <v>#REF!</v>
      </c>
      <c r="S94" s="37" t="e">
        <f t="shared" si="54"/>
        <v>#REF!</v>
      </c>
    </row>
    <row r="95" spans="1:19" ht="30" customHeight="1" x14ac:dyDescent="0.3">
      <c r="A95" s="9">
        <v>91</v>
      </c>
      <c r="B95" s="5" t="s">
        <v>825</v>
      </c>
      <c r="C95" s="5" t="str">
        <f t="shared" si="37"/>
        <v xml:space="preserve">ENDO PTC GEL  </v>
      </c>
      <c r="D95" s="6" t="s">
        <v>70</v>
      </c>
      <c r="E95" s="10" t="s">
        <v>71</v>
      </c>
      <c r="F95" s="52">
        <v>23</v>
      </c>
      <c r="G95" s="25">
        <v>6</v>
      </c>
      <c r="H95" s="20">
        <v>2</v>
      </c>
      <c r="I95" s="20">
        <f t="shared" si="55"/>
        <v>3</v>
      </c>
      <c r="J95" s="19">
        <f t="shared" si="56"/>
        <v>18</v>
      </c>
      <c r="K95" s="21">
        <f t="shared" si="57"/>
        <v>27</v>
      </c>
      <c r="L95" s="21">
        <f t="shared" si="58"/>
        <v>29.7</v>
      </c>
      <c r="M95" s="20">
        <f t="shared" si="8"/>
        <v>7</v>
      </c>
      <c r="N95" s="22"/>
      <c r="O95" s="40"/>
      <c r="P95" s="36">
        <f t="shared" si="52"/>
        <v>0</v>
      </c>
      <c r="Q95" s="38"/>
      <c r="R95" s="36">
        <f t="shared" si="53"/>
        <v>0</v>
      </c>
      <c r="S95" s="37">
        <f t="shared" si="54"/>
        <v>0</v>
      </c>
    </row>
    <row r="96" spans="1:19" ht="30" customHeight="1" x14ac:dyDescent="0.3">
      <c r="A96" s="9">
        <v>92</v>
      </c>
      <c r="B96" s="5" t="s">
        <v>695</v>
      </c>
      <c r="C96" s="5" t="str">
        <f t="shared" si="37"/>
        <v>ESCALA DE COR VITTA</v>
      </c>
      <c r="D96" s="6" t="s">
        <v>72</v>
      </c>
      <c r="E96" s="10" t="s">
        <v>73</v>
      </c>
      <c r="F96" s="52" t="e">
        <f>VLOOKUP(C96,#REF!,20,FALSE)</f>
        <v>#REF!</v>
      </c>
      <c r="G96" s="19">
        <v>0</v>
      </c>
      <c r="H96" s="20">
        <v>0.5</v>
      </c>
      <c r="I96" s="20">
        <f t="shared" si="55"/>
        <v>0</v>
      </c>
      <c r="J96" s="19">
        <f t="shared" si="56"/>
        <v>6</v>
      </c>
      <c r="K96" s="21">
        <f t="shared" si="57"/>
        <v>9</v>
      </c>
      <c r="L96" s="21">
        <f t="shared" si="58"/>
        <v>9.9</v>
      </c>
      <c r="M96" s="20" t="e">
        <f t="shared" si="8"/>
        <v>#REF!</v>
      </c>
      <c r="N96" s="22"/>
      <c r="O96" s="40"/>
      <c r="P96" s="36" t="e">
        <f t="shared" si="52"/>
        <v>#REF!</v>
      </c>
      <c r="Q96" s="38"/>
      <c r="R96" s="36" t="e">
        <f t="shared" si="53"/>
        <v>#REF!</v>
      </c>
      <c r="S96" s="37" t="e">
        <f t="shared" si="54"/>
        <v>#REF!</v>
      </c>
    </row>
    <row r="97" spans="1:19" ht="30" customHeight="1" x14ac:dyDescent="0.3">
      <c r="A97" s="9">
        <v>93</v>
      </c>
      <c r="B97" s="5" t="s">
        <v>696</v>
      </c>
      <c r="C97" s="5" t="str">
        <f t="shared" si="37"/>
        <v xml:space="preserve">ESCOVA DE CARBETO DE SILÍCIO CA FORMATO PINCEL CÔNICO </v>
      </c>
      <c r="D97" s="6" t="s">
        <v>74</v>
      </c>
      <c r="E97" s="10" t="s">
        <v>30</v>
      </c>
      <c r="F97" s="52" t="e">
        <f>VLOOKUP(C97,#REF!,20,FALSE)</f>
        <v>#REF!</v>
      </c>
      <c r="G97" s="70">
        <v>16</v>
      </c>
      <c r="H97" s="71">
        <v>4</v>
      </c>
      <c r="I97" s="20">
        <f t="shared" si="55"/>
        <v>4</v>
      </c>
      <c r="J97" s="19">
        <f t="shared" si="56"/>
        <v>32</v>
      </c>
      <c r="K97" s="21">
        <f t="shared" si="57"/>
        <v>48</v>
      </c>
      <c r="L97" s="21">
        <f t="shared" si="58"/>
        <v>52.8</v>
      </c>
      <c r="M97" s="20" t="e">
        <f t="shared" si="8"/>
        <v>#REF!</v>
      </c>
      <c r="N97" s="22"/>
      <c r="O97" s="40"/>
      <c r="P97" s="36" t="e">
        <f t="shared" si="52"/>
        <v>#REF!</v>
      </c>
      <c r="Q97" s="38"/>
      <c r="R97" s="36" t="e">
        <f t="shared" si="53"/>
        <v>#REF!</v>
      </c>
      <c r="S97" s="37" t="e">
        <f t="shared" si="54"/>
        <v>#REF!</v>
      </c>
    </row>
    <row r="98" spans="1:19" ht="30" customHeight="1" x14ac:dyDescent="0.3">
      <c r="A98" s="9">
        <v>94</v>
      </c>
      <c r="B98" s="5" t="s">
        <v>697</v>
      </c>
      <c r="C98" s="5" t="str">
        <f t="shared" si="37"/>
        <v xml:space="preserve">ESCOVA DE CARBETO DE SILÍCIO CA FORMATO TAÇA </v>
      </c>
      <c r="D98" s="6" t="s">
        <v>75</v>
      </c>
      <c r="E98" s="10" t="s">
        <v>76</v>
      </c>
      <c r="F98" s="52" t="e">
        <f>VLOOKUP(C98,#REF!,20,FALSE)</f>
        <v>#REF!</v>
      </c>
      <c r="G98" s="70">
        <v>5</v>
      </c>
      <c r="H98" s="71">
        <v>3</v>
      </c>
      <c r="I98" s="20">
        <f t="shared" si="55"/>
        <v>1.6666666666666667</v>
      </c>
      <c r="J98" s="19">
        <f t="shared" si="56"/>
        <v>31</v>
      </c>
      <c r="K98" s="21">
        <f t="shared" si="57"/>
        <v>46.5</v>
      </c>
      <c r="L98" s="21">
        <f t="shared" si="58"/>
        <v>51.15</v>
      </c>
      <c r="M98" s="20" t="e">
        <f t="shared" si="8"/>
        <v>#REF!</v>
      </c>
      <c r="N98" s="22"/>
      <c r="O98" s="40"/>
      <c r="P98" s="36" t="e">
        <f t="shared" si="52"/>
        <v>#REF!</v>
      </c>
      <c r="Q98" s="38"/>
      <c r="R98" s="36" t="e">
        <f t="shared" si="53"/>
        <v>#REF!</v>
      </c>
      <c r="S98" s="37" t="e">
        <f t="shared" si="54"/>
        <v>#REF!</v>
      </c>
    </row>
    <row r="99" spans="1:19" ht="30" customHeight="1" x14ac:dyDescent="0.3">
      <c r="A99" s="9">
        <v>95</v>
      </c>
      <c r="B99" s="5" t="s">
        <v>698</v>
      </c>
      <c r="C99" s="5" t="str">
        <f t="shared" si="37"/>
        <v>ESCOVA DE POLIMENTO PARA PEÇA DE MÃO (PM) GRANULAÇÃO EXTRAFINA</v>
      </c>
      <c r="D99" s="6" t="s">
        <v>77</v>
      </c>
      <c r="E99" s="10" t="s">
        <v>30</v>
      </c>
      <c r="F99" s="52" t="e">
        <f>VLOOKUP(C99,#REF!,20,FALSE)</f>
        <v>#REF!</v>
      </c>
      <c r="G99" s="19">
        <v>5</v>
      </c>
      <c r="H99" s="20">
        <v>1</v>
      </c>
      <c r="I99" s="20">
        <f t="shared" si="55"/>
        <v>5</v>
      </c>
      <c r="J99" s="19">
        <f t="shared" si="56"/>
        <v>7</v>
      </c>
      <c r="K99" s="21">
        <f t="shared" si="57"/>
        <v>10.5</v>
      </c>
      <c r="L99" s="21">
        <f t="shared" si="58"/>
        <v>11.55</v>
      </c>
      <c r="M99" s="20" t="e">
        <f t="shared" si="8"/>
        <v>#REF!</v>
      </c>
      <c r="N99" s="22" t="s">
        <v>2720</v>
      </c>
      <c r="O99" s="40"/>
      <c r="P99" s="36" t="e">
        <f t="shared" si="52"/>
        <v>#REF!</v>
      </c>
      <c r="Q99" s="38"/>
      <c r="R99" s="36" t="e">
        <f t="shared" si="53"/>
        <v>#REF!</v>
      </c>
      <c r="S99" s="37" t="e">
        <f t="shared" si="54"/>
        <v>#REF!</v>
      </c>
    </row>
    <row r="100" spans="1:19" ht="30" customHeight="1" x14ac:dyDescent="0.3">
      <c r="A100" s="9">
        <v>96</v>
      </c>
      <c r="B100" s="5" t="s">
        <v>699</v>
      </c>
      <c r="C100" s="5" t="str">
        <f t="shared" si="37"/>
        <v>ESCOVA DE POLIMENTO PARA PEÇA DE MÃO (PM) GRANULAÇÃO GROSSA</v>
      </c>
      <c r="D100" s="6" t="s">
        <v>78</v>
      </c>
      <c r="E100" s="10" t="s">
        <v>30</v>
      </c>
      <c r="F100" s="52" t="e">
        <f>VLOOKUP(C100,#REF!,20,FALSE)</f>
        <v>#REF!</v>
      </c>
      <c r="G100" s="19">
        <v>5</v>
      </c>
      <c r="H100" s="20">
        <v>1</v>
      </c>
      <c r="I100" s="20">
        <f t="shared" si="55"/>
        <v>5</v>
      </c>
      <c r="J100" s="19">
        <f t="shared" si="56"/>
        <v>7</v>
      </c>
      <c r="K100" s="21">
        <f t="shared" si="57"/>
        <v>10.5</v>
      </c>
      <c r="L100" s="21">
        <f t="shared" si="58"/>
        <v>11.55</v>
      </c>
      <c r="M100" s="20" t="e">
        <f t="shared" si="8"/>
        <v>#REF!</v>
      </c>
      <c r="N100" s="22"/>
      <c r="O100" s="40"/>
      <c r="P100" s="36" t="e">
        <f t="shared" si="52"/>
        <v>#REF!</v>
      </c>
      <c r="Q100" s="38"/>
      <c r="R100" s="36" t="e">
        <f t="shared" si="53"/>
        <v>#REF!</v>
      </c>
      <c r="S100" s="37" t="e">
        <f t="shared" si="54"/>
        <v>#REF!</v>
      </c>
    </row>
    <row r="101" spans="1:19" ht="30" customHeight="1" x14ac:dyDescent="0.3">
      <c r="A101" s="9">
        <v>97</v>
      </c>
      <c r="B101" s="5" t="s">
        <v>700</v>
      </c>
      <c r="C101" s="5" t="str">
        <f t="shared" si="37"/>
        <v>ESCOVA DE POLIMENTO PARA PEÇA DE MÃO (PM) GRANULAÇÃO MÉDIA</v>
      </c>
      <c r="D101" s="6" t="s">
        <v>79</v>
      </c>
      <c r="E101" s="10" t="s">
        <v>30</v>
      </c>
      <c r="F101" s="52" t="e">
        <f>VLOOKUP(C101,#REF!,20,FALSE)</f>
        <v>#REF!</v>
      </c>
      <c r="G101" s="19">
        <v>5</v>
      </c>
      <c r="H101" s="20">
        <v>1</v>
      </c>
      <c r="I101" s="20">
        <f t="shared" si="55"/>
        <v>5</v>
      </c>
      <c r="J101" s="19">
        <f t="shared" si="56"/>
        <v>7</v>
      </c>
      <c r="K101" s="21">
        <f t="shared" si="57"/>
        <v>10.5</v>
      </c>
      <c r="L101" s="21">
        <f t="shared" si="58"/>
        <v>11.55</v>
      </c>
      <c r="M101" s="20" t="e">
        <f t="shared" si="8"/>
        <v>#REF!</v>
      </c>
      <c r="N101" s="22"/>
      <c r="O101" s="40"/>
      <c r="P101" s="36" t="e">
        <f t="shared" si="52"/>
        <v>#REF!</v>
      </c>
      <c r="Q101" s="38"/>
      <c r="R101" s="36" t="e">
        <f t="shared" si="53"/>
        <v>#REF!</v>
      </c>
      <c r="S101" s="37" t="e">
        <f t="shared" si="54"/>
        <v>#REF!</v>
      </c>
    </row>
    <row r="102" spans="1:19" ht="30" customHeight="1" x14ac:dyDescent="0.3">
      <c r="A102" s="9">
        <v>98</v>
      </c>
      <c r="B102" s="5" t="s">
        <v>701</v>
      </c>
      <c r="C102" s="5" t="str">
        <f t="shared" si="37"/>
        <v>ESCOVA DE ROBSON PARA PROFILAXIA CA</v>
      </c>
      <c r="D102" s="6" t="s">
        <v>80</v>
      </c>
      <c r="E102" s="10" t="s">
        <v>30</v>
      </c>
      <c r="F102" s="52" t="e">
        <f>VLOOKUP(C102,#REF!,20,FALSE)</f>
        <v>#REF!</v>
      </c>
      <c r="G102" s="19">
        <v>240</v>
      </c>
      <c r="H102" s="20">
        <v>65</v>
      </c>
      <c r="I102" s="20">
        <f t="shared" si="55"/>
        <v>3.6923076923076925</v>
      </c>
      <c r="J102" s="19">
        <f t="shared" si="56"/>
        <v>539.99999999999989</v>
      </c>
      <c r="K102" s="21">
        <f t="shared" si="57"/>
        <v>809.99999999999977</v>
      </c>
      <c r="L102" s="21">
        <f t="shared" si="58"/>
        <v>890.99999999999977</v>
      </c>
      <c r="M102" s="20" t="e">
        <f t="shared" si="8"/>
        <v>#REF!</v>
      </c>
      <c r="N102" s="22"/>
      <c r="O102" s="40"/>
      <c r="P102" s="36" t="e">
        <f t="shared" si="52"/>
        <v>#REF!</v>
      </c>
      <c r="Q102" s="38"/>
      <c r="R102" s="36" t="e">
        <f t="shared" si="53"/>
        <v>#REF!</v>
      </c>
      <c r="S102" s="37" t="e">
        <f t="shared" si="54"/>
        <v>#REF!</v>
      </c>
    </row>
    <row r="103" spans="1:19" s="81" customFormat="1" ht="30" customHeight="1" x14ac:dyDescent="0.25">
      <c r="A103" s="9">
        <v>99</v>
      </c>
      <c r="B103" s="5" t="s">
        <v>758</v>
      </c>
      <c r="C103" s="5" t="str">
        <f t="shared" si="37"/>
        <v xml:space="preserve">ESCOVA ROBINSON COLOR BRUSH CA EXTRA MACIA (ROSA) </v>
      </c>
      <c r="D103" s="6" t="s">
        <v>605</v>
      </c>
      <c r="E103" s="10" t="s">
        <v>290</v>
      </c>
      <c r="F103" s="52" t="e">
        <f>VLOOKUP(C103,#REF!,20,FALSE)</f>
        <v>#REF!</v>
      </c>
      <c r="G103" s="78">
        <v>0</v>
      </c>
      <c r="H103" s="78">
        <v>25</v>
      </c>
      <c r="I103" s="76">
        <f t="shared" si="55"/>
        <v>0</v>
      </c>
      <c r="J103" s="73">
        <f t="shared" si="56"/>
        <v>300</v>
      </c>
      <c r="K103" s="79">
        <f>J103*10/100+J103</f>
        <v>330</v>
      </c>
      <c r="L103" s="21">
        <f t="shared" si="58"/>
        <v>363</v>
      </c>
      <c r="M103" s="20" t="e">
        <f>ROUND(L103,0)-F103</f>
        <v>#REF!</v>
      </c>
      <c r="N103" s="82" t="s">
        <v>606</v>
      </c>
      <c r="O103" s="40"/>
      <c r="P103" s="36" t="e">
        <f t="shared" si="52"/>
        <v>#REF!</v>
      </c>
      <c r="Q103" s="38"/>
      <c r="R103" s="36" t="e">
        <f t="shared" si="53"/>
        <v>#REF!</v>
      </c>
      <c r="S103" s="37" t="e">
        <f t="shared" si="54"/>
        <v>#REF!</v>
      </c>
    </row>
    <row r="104" spans="1:19" ht="30" customHeight="1" x14ac:dyDescent="0.3">
      <c r="A104" s="9">
        <v>100</v>
      </c>
      <c r="B104" s="53" t="s">
        <v>702</v>
      </c>
      <c r="C104" s="5" t="str">
        <f t="shared" si="37"/>
        <v>ESCOVA INTERDENTAL</v>
      </c>
      <c r="D104" s="6" t="s">
        <v>81</v>
      </c>
      <c r="E104" s="10" t="s">
        <v>82</v>
      </c>
      <c r="F104" s="52" t="e">
        <f>VLOOKUP(C104,#REF!,20,FALSE)</f>
        <v>#REF!</v>
      </c>
      <c r="G104" s="19">
        <v>0</v>
      </c>
      <c r="H104" s="20">
        <v>10</v>
      </c>
      <c r="I104" s="20">
        <f t="shared" si="55"/>
        <v>0</v>
      </c>
      <c r="J104" s="19">
        <f t="shared" si="56"/>
        <v>120</v>
      </c>
      <c r="K104" s="21">
        <f t="shared" ref="K104:K116" si="59">J104*50/100+J104</f>
        <v>180</v>
      </c>
      <c r="L104" s="21">
        <f t="shared" si="58"/>
        <v>198</v>
      </c>
      <c r="M104" s="20" t="e">
        <f t="shared" si="8"/>
        <v>#REF!</v>
      </c>
      <c r="N104" s="22"/>
      <c r="O104" s="40"/>
      <c r="P104" s="36" t="e">
        <f t="shared" si="52"/>
        <v>#REF!</v>
      </c>
      <c r="Q104" s="38"/>
      <c r="R104" s="36" t="e">
        <f t="shared" si="53"/>
        <v>#REF!</v>
      </c>
      <c r="S104" s="37" t="e">
        <f t="shared" si="54"/>
        <v>#REF!</v>
      </c>
    </row>
    <row r="105" spans="1:19" s="65" customFormat="1" ht="30" customHeight="1" x14ac:dyDescent="0.3">
      <c r="A105" s="9">
        <v>101</v>
      </c>
      <c r="B105" s="45" t="s">
        <v>826</v>
      </c>
      <c r="C105" s="5" t="str">
        <f t="shared" si="37"/>
        <v>ESCOVA INTERDENTAL COM REFIL</v>
      </c>
      <c r="D105" s="6" t="s">
        <v>460</v>
      </c>
      <c r="E105" s="10" t="s">
        <v>30</v>
      </c>
      <c r="F105" s="52">
        <v>143</v>
      </c>
      <c r="G105" s="19">
        <v>30</v>
      </c>
      <c r="H105" s="54">
        <v>3</v>
      </c>
      <c r="I105" s="54">
        <f t="shared" si="55"/>
        <v>10</v>
      </c>
      <c r="J105" s="55">
        <f t="shared" si="56"/>
        <v>6</v>
      </c>
      <c r="K105" s="56">
        <f t="shared" si="59"/>
        <v>9</v>
      </c>
      <c r="L105" s="56">
        <f t="shared" si="58"/>
        <v>9.9</v>
      </c>
      <c r="M105" s="20">
        <f t="shared" si="8"/>
        <v>-133</v>
      </c>
      <c r="N105" s="22" t="s">
        <v>2720</v>
      </c>
      <c r="O105" s="62"/>
      <c r="P105" s="58">
        <f t="shared" si="52"/>
        <v>0</v>
      </c>
      <c r="Q105" s="57"/>
      <c r="R105" s="58">
        <f t="shared" si="53"/>
        <v>0</v>
      </c>
      <c r="S105" s="59">
        <f t="shared" si="54"/>
        <v>0</v>
      </c>
    </row>
    <row r="106" spans="1:19" s="65" customFormat="1" ht="30" customHeight="1" x14ac:dyDescent="0.3">
      <c r="A106" s="9">
        <v>102</v>
      </c>
      <c r="B106" s="5" t="s">
        <v>782</v>
      </c>
      <c r="C106" s="5" t="str">
        <f t="shared" si="37"/>
        <v>ESCULPIDOR PARA SILICONE DUPLO</v>
      </c>
      <c r="D106" s="6" t="s">
        <v>513</v>
      </c>
      <c r="E106" s="10" t="s">
        <v>30</v>
      </c>
      <c r="F106" s="52" t="e">
        <f>VLOOKUP(C106,#REF!,20,FALSE)</f>
        <v>#REF!</v>
      </c>
      <c r="G106" s="55">
        <v>0</v>
      </c>
      <c r="H106" s="54">
        <v>1</v>
      </c>
      <c r="I106" s="54">
        <f t="shared" si="55"/>
        <v>0</v>
      </c>
      <c r="J106" s="55">
        <f t="shared" si="56"/>
        <v>12</v>
      </c>
      <c r="K106" s="56">
        <f t="shared" si="59"/>
        <v>18</v>
      </c>
      <c r="L106" s="56">
        <f t="shared" si="58"/>
        <v>19.8</v>
      </c>
      <c r="M106" s="20" t="e">
        <f t="shared" si="8"/>
        <v>#REF!</v>
      </c>
      <c r="N106" s="55"/>
      <c r="O106" s="62"/>
      <c r="P106" s="58" t="e">
        <f t="shared" si="52"/>
        <v>#REF!</v>
      </c>
      <c r="Q106" s="57"/>
      <c r="R106" s="58" t="e">
        <f t="shared" si="53"/>
        <v>#REF!</v>
      </c>
      <c r="S106" s="59" t="e">
        <f t="shared" si="54"/>
        <v>#REF!</v>
      </c>
    </row>
    <row r="107" spans="1:19" ht="30" customHeight="1" x14ac:dyDescent="0.3">
      <c r="A107" s="9">
        <v>103</v>
      </c>
      <c r="B107" s="5" t="s">
        <v>703</v>
      </c>
      <c r="C107" s="5" t="str">
        <f t="shared" si="37"/>
        <v xml:space="preserve">ESPAÇADOR DIGITAL 25MM   </v>
      </c>
      <c r="D107" s="6" t="s">
        <v>83</v>
      </c>
      <c r="E107" s="10" t="s">
        <v>84</v>
      </c>
      <c r="F107" s="52" t="e">
        <f>VLOOKUP(C107,#REF!,20,FALSE)</f>
        <v>#REF!</v>
      </c>
      <c r="G107" s="19">
        <v>5</v>
      </c>
      <c r="H107" s="20">
        <v>0.3</v>
      </c>
      <c r="I107" s="20">
        <f t="shared" si="55"/>
        <v>16.666666666666668</v>
      </c>
      <c r="J107" s="19">
        <f t="shared" si="56"/>
        <v>-1.4000000000000004</v>
      </c>
      <c r="K107" s="21">
        <f t="shared" si="59"/>
        <v>-2.1000000000000005</v>
      </c>
      <c r="L107" s="21">
        <f t="shared" si="58"/>
        <v>-2.3100000000000005</v>
      </c>
      <c r="M107" s="20" t="e">
        <f t="shared" si="8"/>
        <v>#REF!</v>
      </c>
      <c r="N107" s="22" t="s">
        <v>2720</v>
      </c>
      <c r="O107" s="40"/>
      <c r="P107" s="36" t="e">
        <f t="shared" si="52"/>
        <v>#REF!</v>
      </c>
      <c r="Q107" s="38"/>
      <c r="R107" s="36" t="e">
        <f t="shared" si="53"/>
        <v>#REF!</v>
      </c>
      <c r="S107" s="37" t="e">
        <f t="shared" si="54"/>
        <v>#REF!</v>
      </c>
    </row>
    <row r="108" spans="1:19" s="65" customFormat="1" ht="30" customHeight="1" x14ac:dyDescent="0.3">
      <c r="A108" s="9">
        <v>104</v>
      </c>
      <c r="B108" s="5" t="s">
        <v>800</v>
      </c>
      <c r="C108" s="5" t="str">
        <f t="shared" si="37"/>
        <v>ESPÁTULA DE INSERÇÃO DE FIO RETRATOR NÃO SERRILHADA </v>
      </c>
      <c r="D108" s="6" t="s">
        <v>512</v>
      </c>
      <c r="E108" s="10" t="s">
        <v>30</v>
      </c>
      <c r="F108" s="52" t="e">
        <f>VLOOKUP(C108,#REF!,20,FALSE)</f>
        <v>#REF!</v>
      </c>
      <c r="G108" s="55">
        <v>0</v>
      </c>
      <c r="H108" s="54">
        <v>1</v>
      </c>
      <c r="I108" s="54">
        <f t="shared" si="55"/>
        <v>0</v>
      </c>
      <c r="J108" s="55">
        <f t="shared" si="56"/>
        <v>12</v>
      </c>
      <c r="K108" s="56">
        <f t="shared" si="59"/>
        <v>18</v>
      </c>
      <c r="L108" s="56">
        <f t="shared" si="58"/>
        <v>19.8</v>
      </c>
      <c r="M108" s="20" t="e">
        <f t="shared" si="8"/>
        <v>#REF!</v>
      </c>
      <c r="N108" s="55"/>
      <c r="O108" s="62"/>
      <c r="P108" s="58" t="e">
        <f t="shared" si="52"/>
        <v>#REF!</v>
      </c>
      <c r="Q108" s="57"/>
      <c r="R108" s="58" t="e">
        <f t="shared" si="53"/>
        <v>#REF!</v>
      </c>
      <c r="S108" s="59" t="e">
        <f t="shared" si="54"/>
        <v>#REF!</v>
      </c>
    </row>
    <row r="109" spans="1:19" s="65" customFormat="1" ht="30" customHeight="1" x14ac:dyDescent="0.3">
      <c r="A109" s="9">
        <v>105</v>
      </c>
      <c r="B109" s="5" t="s">
        <v>592</v>
      </c>
      <c r="C109" s="5" t="str">
        <f t="shared" si="37"/>
        <v>ESPÁTULA PARA FIO RETRATOR SERRILHADA</v>
      </c>
      <c r="D109" s="6" t="s">
        <v>461</v>
      </c>
      <c r="E109" s="10" t="s">
        <v>30</v>
      </c>
      <c r="F109" s="52">
        <v>15</v>
      </c>
      <c r="G109" s="60">
        <v>3</v>
      </c>
      <c r="H109" s="54">
        <v>1</v>
      </c>
      <c r="I109" s="54">
        <f t="shared" si="55"/>
        <v>3</v>
      </c>
      <c r="J109" s="55">
        <f t="shared" si="56"/>
        <v>9</v>
      </c>
      <c r="K109" s="56">
        <f t="shared" si="59"/>
        <v>13.5</v>
      </c>
      <c r="L109" s="56">
        <f t="shared" si="58"/>
        <v>14.85</v>
      </c>
      <c r="M109" s="20">
        <f t="shared" si="8"/>
        <v>0</v>
      </c>
      <c r="N109" s="55"/>
      <c r="O109" s="62"/>
      <c r="P109" s="58">
        <f t="shared" si="52"/>
        <v>0</v>
      </c>
      <c r="Q109" s="57"/>
      <c r="R109" s="58">
        <f t="shared" si="53"/>
        <v>0</v>
      </c>
      <c r="S109" s="59">
        <f t="shared" si="54"/>
        <v>0</v>
      </c>
    </row>
    <row r="110" spans="1:19" s="65" customFormat="1" ht="30" customHeight="1" x14ac:dyDescent="0.3">
      <c r="A110" s="9">
        <v>106</v>
      </c>
      <c r="B110" s="5" t="s">
        <v>771</v>
      </c>
      <c r="C110" s="5" t="str">
        <f t="shared" si="37"/>
        <v>ESPÁTULA MANIPULAÇÃO DE ALGINATO PLÁSTICA</v>
      </c>
      <c r="D110" s="6" t="s">
        <v>462</v>
      </c>
      <c r="E110" s="10" t="s">
        <v>30</v>
      </c>
      <c r="F110" s="52" t="e">
        <f>VLOOKUP(C110,#REF!,20,FALSE)</f>
        <v>#REF!</v>
      </c>
      <c r="G110" s="60">
        <v>0</v>
      </c>
      <c r="H110" s="54">
        <v>1</v>
      </c>
      <c r="I110" s="54">
        <f t="shared" si="55"/>
        <v>0</v>
      </c>
      <c r="J110" s="55">
        <f t="shared" si="56"/>
        <v>12</v>
      </c>
      <c r="K110" s="56">
        <f t="shared" si="59"/>
        <v>18</v>
      </c>
      <c r="L110" s="56">
        <f t="shared" si="58"/>
        <v>19.8</v>
      </c>
      <c r="M110" s="20" t="e">
        <f t="shared" si="8"/>
        <v>#REF!</v>
      </c>
      <c r="N110" s="55"/>
      <c r="O110" s="62"/>
      <c r="P110" s="58" t="e">
        <f t="shared" si="52"/>
        <v>#REF!</v>
      </c>
      <c r="Q110" s="57"/>
      <c r="R110" s="58" t="e">
        <f t="shared" si="53"/>
        <v>#REF!</v>
      </c>
      <c r="S110" s="59" t="e">
        <f t="shared" si="54"/>
        <v>#REF!</v>
      </c>
    </row>
    <row r="111" spans="1:19" s="65" customFormat="1" ht="30" customHeight="1" x14ac:dyDescent="0.3">
      <c r="A111" s="9">
        <v>107</v>
      </c>
      <c r="B111" s="5" t="s">
        <v>772</v>
      </c>
      <c r="C111" s="5" t="str">
        <f t="shared" si="37"/>
        <v>ESPÁTULA DE MANIPULAÇÃO SIMPLES Nº 36</v>
      </c>
      <c r="D111" s="6" t="s">
        <v>463</v>
      </c>
      <c r="E111" s="10" t="s">
        <v>30</v>
      </c>
      <c r="F111" s="52" t="e">
        <f>VLOOKUP(C111,#REF!,20,FALSE)</f>
        <v>#REF!</v>
      </c>
      <c r="G111" s="60">
        <v>0</v>
      </c>
      <c r="H111" s="54">
        <v>1</v>
      </c>
      <c r="I111" s="54">
        <f t="shared" si="55"/>
        <v>0</v>
      </c>
      <c r="J111" s="55">
        <f t="shared" si="56"/>
        <v>12</v>
      </c>
      <c r="K111" s="56">
        <f t="shared" si="59"/>
        <v>18</v>
      </c>
      <c r="L111" s="56">
        <f t="shared" si="58"/>
        <v>19.8</v>
      </c>
      <c r="M111" s="20" t="e">
        <f t="shared" si="8"/>
        <v>#REF!</v>
      </c>
      <c r="N111" s="55"/>
      <c r="O111" s="62"/>
      <c r="P111" s="58" t="e">
        <f t="shared" si="52"/>
        <v>#REF!</v>
      </c>
      <c r="Q111" s="57"/>
      <c r="R111" s="58" t="e">
        <f t="shared" si="53"/>
        <v>#REF!</v>
      </c>
      <c r="S111" s="59" t="e">
        <f t="shared" si="54"/>
        <v>#REF!</v>
      </c>
    </row>
    <row r="112" spans="1:19" s="65" customFormat="1" ht="30" customHeight="1" x14ac:dyDescent="0.3">
      <c r="A112" s="9">
        <v>108</v>
      </c>
      <c r="B112" s="5" t="s">
        <v>773</v>
      </c>
      <c r="C112" s="5" t="str">
        <f t="shared" si="37"/>
        <v>ESPÁTULA PARA RESINA EM TITÂNIO Nº 06 (LARANJA) </v>
      </c>
      <c r="D112" s="6" t="s">
        <v>464</v>
      </c>
      <c r="E112" s="10" t="s">
        <v>30</v>
      </c>
      <c r="F112" s="52" t="e">
        <f>VLOOKUP(C112,#REF!,20,FALSE)</f>
        <v>#REF!</v>
      </c>
      <c r="G112" s="60">
        <v>0</v>
      </c>
      <c r="H112" s="54">
        <v>1.5</v>
      </c>
      <c r="I112" s="54">
        <f t="shared" si="55"/>
        <v>0</v>
      </c>
      <c r="J112" s="55">
        <f t="shared" si="56"/>
        <v>18</v>
      </c>
      <c r="K112" s="56">
        <f t="shared" si="59"/>
        <v>27</v>
      </c>
      <c r="L112" s="56">
        <f t="shared" si="58"/>
        <v>29.7</v>
      </c>
      <c r="M112" s="20" t="e">
        <f t="shared" si="8"/>
        <v>#REF!</v>
      </c>
      <c r="N112" s="55"/>
      <c r="O112" s="62"/>
      <c r="P112" s="58" t="e">
        <f t="shared" si="52"/>
        <v>#REF!</v>
      </c>
      <c r="Q112" s="57"/>
      <c r="R112" s="58" t="e">
        <f t="shared" si="53"/>
        <v>#REF!</v>
      </c>
      <c r="S112" s="59" t="e">
        <f t="shared" si="54"/>
        <v>#REF!</v>
      </c>
    </row>
    <row r="113" spans="1:19" s="65" customFormat="1" ht="30" customHeight="1" x14ac:dyDescent="0.3">
      <c r="A113" s="9">
        <v>109</v>
      </c>
      <c r="B113" s="5" t="s">
        <v>336</v>
      </c>
      <c r="C113" s="5" t="str">
        <f t="shared" si="37"/>
        <v>ESPECÍMETRO</v>
      </c>
      <c r="D113" s="6" t="s">
        <v>465</v>
      </c>
      <c r="E113" s="10" t="s">
        <v>30</v>
      </c>
      <c r="F113" s="52" t="e">
        <f>VLOOKUP(C113,#REF!,20,FALSE)</f>
        <v>#REF!</v>
      </c>
      <c r="G113" s="60">
        <v>5</v>
      </c>
      <c r="H113" s="54">
        <v>0.5</v>
      </c>
      <c r="I113" s="54">
        <f t="shared" si="55"/>
        <v>10</v>
      </c>
      <c r="J113" s="55">
        <f t="shared" si="56"/>
        <v>1</v>
      </c>
      <c r="K113" s="56">
        <f t="shared" si="59"/>
        <v>1.5</v>
      </c>
      <c r="L113" s="56">
        <f t="shared" si="58"/>
        <v>1.65</v>
      </c>
      <c r="M113" s="20" t="e">
        <f t="shared" si="8"/>
        <v>#REF!</v>
      </c>
      <c r="N113" s="55"/>
      <c r="O113" s="62"/>
      <c r="P113" s="58" t="e">
        <f t="shared" si="52"/>
        <v>#REF!</v>
      </c>
      <c r="Q113" s="57"/>
      <c r="R113" s="58" t="e">
        <f t="shared" si="53"/>
        <v>#REF!</v>
      </c>
      <c r="S113" s="59" t="e">
        <f t="shared" si="54"/>
        <v>#REF!</v>
      </c>
    </row>
    <row r="114" spans="1:19" s="65" customFormat="1" ht="30" customHeight="1" x14ac:dyDescent="0.3">
      <c r="A114" s="9">
        <v>110</v>
      </c>
      <c r="B114" s="5" t="s">
        <v>337</v>
      </c>
      <c r="C114" s="5" t="str">
        <f t="shared" si="37"/>
        <v>ESPELHO CLÍNICO Nº 5 COM AUMENTO</v>
      </c>
      <c r="D114" s="6" t="s">
        <v>466</v>
      </c>
      <c r="E114" s="10" t="s">
        <v>30</v>
      </c>
      <c r="F114" s="52" t="e">
        <f>VLOOKUP(C114,#REF!,20,FALSE)</f>
        <v>#REF!</v>
      </c>
      <c r="G114" s="60">
        <v>0</v>
      </c>
      <c r="H114" s="54">
        <v>0.5</v>
      </c>
      <c r="I114" s="54">
        <f t="shared" si="55"/>
        <v>0</v>
      </c>
      <c r="J114" s="55">
        <f t="shared" si="56"/>
        <v>6</v>
      </c>
      <c r="K114" s="56">
        <f t="shared" si="59"/>
        <v>9</v>
      </c>
      <c r="L114" s="56">
        <f t="shared" si="58"/>
        <v>9.9</v>
      </c>
      <c r="M114" s="20" t="e">
        <f t="shared" si="8"/>
        <v>#REF!</v>
      </c>
      <c r="N114" s="55"/>
      <c r="O114" s="62"/>
      <c r="P114" s="58" t="e">
        <f t="shared" si="52"/>
        <v>#REF!</v>
      </c>
      <c r="Q114" s="57"/>
      <c r="R114" s="58" t="e">
        <f t="shared" si="53"/>
        <v>#REF!</v>
      </c>
      <c r="S114" s="59" t="e">
        <f t="shared" si="54"/>
        <v>#REF!</v>
      </c>
    </row>
    <row r="115" spans="1:19" s="66" customFormat="1" ht="30" customHeight="1" x14ac:dyDescent="0.3">
      <c r="A115" s="9">
        <v>111</v>
      </c>
      <c r="B115" s="5" t="s">
        <v>827</v>
      </c>
      <c r="C115" s="5" t="str">
        <f t="shared" si="37"/>
        <v>ESPELHO CLÍNICO Nº 5 SEM AUMENTO</v>
      </c>
      <c r="D115" s="6" t="s">
        <v>467</v>
      </c>
      <c r="E115" s="10" t="s">
        <v>30</v>
      </c>
      <c r="F115" s="52">
        <v>17</v>
      </c>
      <c r="G115" s="72">
        <v>56</v>
      </c>
      <c r="H115" s="54">
        <v>7</v>
      </c>
      <c r="I115" s="54">
        <f t="shared" si="55"/>
        <v>8</v>
      </c>
      <c r="J115" s="61">
        <f t="shared" si="56"/>
        <v>28</v>
      </c>
      <c r="K115" s="56">
        <f t="shared" si="59"/>
        <v>42</v>
      </c>
      <c r="L115" s="56">
        <f t="shared" si="58"/>
        <v>46.2</v>
      </c>
      <c r="M115" s="20">
        <f t="shared" si="8"/>
        <v>29</v>
      </c>
      <c r="N115" s="61"/>
      <c r="O115" s="62"/>
      <c r="P115" s="58">
        <f t="shared" si="52"/>
        <v>0</v>
      </c>
      <c r="Q115" s="57"/>
      <c r="R115" s="58">
        <f t="shared" si="53"/>
        <v>0</v>
      </c>
      <c r="S115" s="59">
        <f t="shared" si="54"/>
        <v>0</v>
      </c>
    </row>
    <row r="116" spans="1:19" s="65" customFormat="1" ht="30" customHeight="1" x14ac:dyDescent="0.3">
      <c r="A116" s="9">
        <v>112</v>
      </c>
      <c r="B116" s="5" t="s">
        <v>774</v>
      </c>
      <c r="C116" s="5" t="str">
        <f t="shared" si="37"/>
        <v>ESPELHO DE MÃO TIPO TOUCADOR PLANO</v>
      </c>
      <c r="D116" s="6" t="s">
        <v>468</v>
      </c>
      <c r="E116" s="10" t="s">
        <v>30</v>
      </c>
      <c r="F116" s="52" t="e">
        <f>VLOOKUP(C116,#REF!,20,FALSE)</f>
        <v>#REF!</v>
      </c>
      <c r="G116" s="60">
        <v>0</v>
      </c>
      <c r="H116" s="54">
        <v>0.5</v>
      </c>
      <c r="I116" s="54">
        <f t="shared" si="55"/>
        <v>0</v>
      </c>
      <c r="J116" s="55">
        <f t="shared" si="56"/>
        <v>6</v>
      </c>
      <c r="K116" s="56">
        <f t="shared" si="59"/>
        <v>9</v>
      </c>
      <c r="L116" s="56">
        <f t="shared" si="58"/>
        <v>9.9</v>
      </c>
      <c r="M116" s="20" t="e">
        <f t="shared" si="8"/>
        <v>#REF!</v>
      </c>
      <c r="N116" s="55"/>
      <c r="O116" s="62"/>
      <c r="P116" s="58" t="e">
        <f t="shared" si="52"/>
        <v>#REF!</v>
      </c>
      <c r="Q116" s="57"/>
      <c r="R116" s="58" t="e">
        <f t="shared" si="53"/>
        <v>#REF!</v>
      </c>
      <c r="S116" s="59" t="e">
        <f t="shared" si="54"/>
        <v>#REF!</v>
      </c>
    </row>
    <row r="117" spans="1:19" ht="30" customHeight="1" x14ac:dyDescent="0.3">
      <c r="A117" s="9">
        <v>113</v>
      </c>
      <c r="B117" s="5" t="s">
        <v>704</v>
      </c>
      <c r="C117" s="5" t="str">
        <f t="shared" si="37"/>
        <v>ESPONJA HEMOSTÁTICA DE COLÁGENO HIDROLISADO</v>
      </c>
      <c r="D117" s="6" t="s">
        <v>85</v>
      </c>
      <c r="E117" s="10" t="s">
        <v>86</v>
      </c>
      <c r="F117" s="52" t="e">
        <f>VLOOKUP(C117,#REF!,20,FALSE)</f>
        <v>#REF!</v>
      </c>
      <c r="G117" s="19">
        <v>9</v>
      </c>
      <c r="H117" s="20">
        <v>4</v>
      </c>
      <c r="I117" s="20">
        <f t="shared" ref="I117:I145" si="60">G117/H117</f>
        <v>2.25</v>
      </c>
      <c r="J117" s="19">
        <f t="shared" ref="J117:J145" si="61">(12-I117)*H117</f>
        <v>39</v>
      </c>
      <c r="K117" s="21">
        <f t="shared" ref="K117:K126" si="62">J117*50/100+J117</f>
        <v>58.5</v>
      </c>
      <c r="L117" s="21">
        <f t="shared" ref="L117:L140" si="63">K117*10/100+K117</f>
        <v>64.349999999999994</v>
      </c>
      <c r="M117" s="20" t="e">
        <f t="shared" si="8"/>
        <v>#REF!</v>
      </c>
      <c r="N117" s="22"/>
      <c r="O117" s="40"/>
      <c r="P117" s="36" t="e">
        <f t="shared" ref="P117:P166" si="64">M117*O117</f>
        <v>#REF!</v>
      </c>
      <c r="Q117" s="38"/>
      <c r="R117" s="36" t="e">
        <f t="shared" ref="R117:R166" si="65">M117*Q117</f>
        <v>#REF!</v>
      </c>
      <c r="S117" s="37" t="e">
        <f t="shared" ref="S117:S138" si="66">(P117+R117)/2</f>
        <v>#REF!</v>
      </c>
    </row>
    <row r="118" spans="1:19" ht="30" customHeight="1" x14ac:dyDescent="0.3">
      <c r="A118" s="9">
        <v>114</v>
      </c>
      <c r="B118" s="5" t="s">
        <v>87</v>
      </c>
      <c r="C118" s="5" t="str">
        <f t="shared" si="37"/>
        <v xml:space="preserve">EUCALIPTOL </v>
      </c>
      <c r="D118" s="6" t="s">
        <v>88</v>
      </c>
      <c r="E118" s="10" t="s">
        <v>89</v>
      </c>
      <c r="F118" s="52" t="e">
        <f>VLOOKUP(C118,#REF!,20,FALSE)</f>
        <v>#REF!</v>
      </c>
      <c r="G118" s="19">
        <v>7</v>
      </c>
      <c r="H118" s="20">
        <v>2</v>
      </c>
      <c r="I118" s="20">
        <f t="shared" si="60"/>
        <v>3.5</v>
      </c>
      <c r="J118" s="19">
        <f t="shared" si="61"/>
        <v>17</v>
      </c>
      <c r="K118" s="21">
        <f t="shared" si="62"/>
        <v>25.5</v>
      </c>
      <c r="L118" s="21">
        <f t="shared" si="63"/>
        <v>28.05</v>
      </c>
      <c r="M118" s="20" t="e">
        <f t="shared" si="8"/>
        <v>#REF!</v>
      </c>
      <c r="N118" s="22"/>
      <c r="O118" s="40"/>
      <c r="P118" s="36" t="e">
        <f t="shared" si="64"/>
        <v>#REF!</v>
      </c>
      <c r="Q118" s="38"/>
      <c r="R118" s="36" t="e">
        <f t="shared" si="65"/>
        <v>#REF!</v>
      </c>
      <c r="S118" s="37" t="e">
        <f t="shared" si="66"/>
        <v>#REF!</v>
      </c>
    </row>
    <row r="119" spans="1:19" ht="30" customHeight="1" x14ac:dyDescent="0.3">
      <c r="A119" s="9">
        <v>115</v>
      </c>
      <c r="B119" s="5" t="s">
        <v>90</v>
      </c>
      <c r="C119" s="5" t="str">
        <f t="shared" si="37"/>
        <v xml:space="preserve">EUGENOL </v>
      </c>
      <c r="D119" s="6" t="s">
        <v>91</v>
      </c>
      <c r="E119" s="10" t="s">
        <v>92</v>
      </c>
      <c r="F119" s="52" t="e">
        <f>VLOOKUP(C119,#REF!,20,FALSE)</f>
        <v>#REF!</v>
      </c>
      <c r="G119" s="19">
        <v>11</v>
      </c>
      <c r="H119" s="20">
        <v>2</v>
      </c>
      <c r="I119" s="20">
        <f t="shared" si="60"/>
        <v>5.5</v>
      </c>
      <c r="J119" s="19">
        <f t="shared" si="61"/>
        <v>13</v>
      </c>
      <c r="K119" s="21">
        <f t="shared" si="62"/>
        <v>19.5</v>
      </c>
      <c r="L119" s="21">
        <f t="shared" si="63"/>
        <v>21.45</v>
      </c>
      <c r="M119" s="20" t="e">
        <f t="shared" si="8"/>
        <v>#REF!</v>
      </c>
      <c r="N119" s="22"/>
      <c r="O119" s="40"/>
      <c r="P119" s="36" t="e">
        <f t="shared" si="64"/>
        <v>#REF!</v>
      </c>
      <c r="Q119" s="38"/>
      <c r="R119" s="36" t="e">
        <f t="shared" si="65"/>
        <v>#REF!</v>
      </c>
      <c r="S119" s="37" t="e">
        <f t="shared" si="66"/>
        <v>#REF!</v>
      </c>
    </row>
    <row r="120" spans="1:19" s="65" customFormat="1" ht="30" customHeight="1" x14ac:dyDescent="0.3">
      <c r="A120" s="9">
        <v>116</v>
      </c>
      <c r="B120" s="5" t="s">
        <v>308</v>
      </c>
      <c r="C120" s="5" t="str">
        <f t="shared" si="37"/>
        <v>FACA GESSO COM CABO DE MADEIRA</v>
      </c>
      <c r="D120" s="6" t="s">
        <v>469</v>
      </c>
      <c r="E120" s="10" t="s">
        <v>30</v>
      </c>
      <c r="F120" s="52" t="e">
        <f>VLOOKUP(C120,#REF!,20,FALSE)</f>
        <v>#REF!</v>
      </c>
      <c r="G120" s="60">
        <v>0</v>
      </c>
      <c r="H120" s="54">
        <v>1</v>
      </c>
      <c r="I120" s="54">
        <f t="shared" si="60"/>
        <v>0</v>
      </c>
      <c r="J120" s="55">
        <f t="shared" si="61"/>
        <v>12</v>
      </c>
      <c r="K120" s="56">
        <f t="shared" si="62"/>
        <v>18</v>
      </c>
      <c r="L120" s="56">
        <f t="shared" si="63"/>
        <v>19.8</v>
      </c>
      <c r="M120" s="20" t="e">
        <f t="shared" si="8"/>
        <v>#REF!</v>
      </c>
      <c r="N120" s="55"/>
      <c r="O120" s="62"/>
      <c r="P120" s="58" t="e">
        <f>M120*O120</f>
        <v>#REF!</v>
      </c>
      <c r="Q120" s="57"/>
      <c r="R120" s="58" t="e">
        <f>M120*Q120</f>
        <v>#REF!</v>
      </c>
      <c r="S120" s="59" t="e">
        <f t="shared" si="66"/>
        <v>#REF!</v>
      </c>
    </row>
    <row r="121" spans="1:19" ht="30" customHeight="1" x14ac:dyDescent="0.3">
      <c r="A121" s="9">
        <v>117</v>
      </c>
      <c r="B121" s="5" t="s">
        <v>705</v>
      </c>
      <c r="C121" s="5" t="str">
        <f t="shared" si="37"/>
        <v xml:space="preserve">FIO DE ÁCIDO POLIGLICÓLICO AGULHADO 4.0 </v>
      </c>
      <c r="D121" s="6" t="s">
        <v>93</v>
      </c>
      <c r="E121" s="10" t="s">
        <v>94</v>
      </c>
      <c r="F121" s="52" t="e">
        <f>VLOOKUP(C121,#REF!,20,FALSE)</f>
        <v>#REF!</v>
      </c>
      <c r="G121" s="19">
        <v>0</v>
      </c>
      <c r="H121" s="20">
        <v>1</v>
      </c>
      <c r="I121" s="20">
        <f t="shared" si="60"/>
        <v>0</v>
      </c>
      <c r="J121" s="19">
        <f t="shared" si="61"/>
        <v>12</v>
      </c>
      <c r="K121" s="21">
        <f t="shared" si="62"/>
        <v>18</v>
      </c>
      <c r="L121" s="21">
        <f t="shared" si="63"/>
        <v>19.8</v>
      </c>
      <c r="M121" s="20" t="e">
        <f t="shared" si="8"/>
        <v>#REF!</v>
      </c>
      <c r="N121" s="22"/>
      <c r="O121" s="40"/>
      <c r="P121" s="36" t="e">
        <f t="shared" si="64"/>
        <v>#REF!</v>
      </c>
      <c r="Q121" s="38"/>
      <c r="R121" s="36" t="e">
        <f t="shared" si="65"/>
        <v>#REF!</v>
      </c>
      <c r="S121" s="37" t="e">
        <f t="shared" si="66"/>
        <v>#REF!</v>
      </c>
    </row>
    <row r="122" spans="1:19" ht="30" customHeight="1" x14ac:dyDescent="0.3">
      <c r="A122" s="9">
        <v>118</v>
      </c>
      <c r="B122" s="5" t="s">
        <v>706</v>
      </c>
      <c r="C122" s="5" t="str">
        <f t="shared" si="37"/>
        <v>FIO DE SEDA 4.0 AGULHADO</v>
      </c>
      <c r="D122" s="6" t="s">
        <v>95</v>
      </c>
      <c r="E122" s="10" t="s">
        <v>94</v>
      </c>
      <c r="F122" s="52" t="e">
        <f>VLOOKUP(C122,#REF!,20,FALSE)</f>
        <v>#REF!</v>
      </c>
      <c r="G122" s="19">
        <v>25</v>
      </c>
      <c r="H122" s="20">
        <v>3</v>
      </c>
      <c r="I122" s="20">
        <f t="shared" si="60"/>
        <v>8.3333333333333339</v>
      </c>
      <c r="J122" s="19">
        <f t="shared" si="61"/>
        <v>10.999999999999998</v>
      </c>
      <c r="K122" s="21">
        <f t="shared" si="62"/>
        <v>16.499999999999996</v>
      </c>
      <c r="L122" s="21">
        <f t="shared" si="63"/>
        <v>18.149999999999995</v>
      </c>
      <c r="M122" s="20" t="e">
        <f t="shared" si="8"/>
        <v>#REF!</v>
      </c>
      <c r="N122" s="22"/>
      <c r="O122" s="40"/>
      <c r="P122" s="36" t="e">
        <f t="shared" si="64"/>
        <v>#REF!</v>
      </c>
      <c r="Q122" s="38"/>
      <c r="R122" s="36" t="e">
        <f t="shared" si="65"/>
        <v>#REF!</v>
      </c>
      <c r="S122" s="37" t="e">
        <f t="shared" si="66"/>
        <v>#REF!</v>
      </c>
    </row>
    <row r="123" spans="1:19" ht="30" customHeight="1" x14ac:dyDescent="0.3">
      <c r="A123" s="9">
        <v>119</v>
      </c>
      <c r="B123" s="5" t="s">
        <v>707</v>
      </c>
      <c r="C123" s="5" t="str">
        <f t="shared" si="37"/>
        <v>FIO DENTAL</v>
      </c>
      <c r="D123" s="6" t="s">
        <v>96</v>
      </c>
      <c r="E123" s="10" t="s">
        <v>97</v>
      </c>
      <c r="F123" s="52" t="e">
        <f>VLOOKUP(C123,#REF!,20,FALSE)</f>
        <v>#REF!</v>
      </c>
      <c r="G123" s="19">
        <v>20</v>
      </c>
      <c r="H123" s="20">
        <v>10</v>
      </c>
      <c r="I123" s="20">
        <f t="shared" si="60"/>
        <v>2</v>
      </c>
      <c r="J123" s="19">
        <f t="shared" si="61"/>
        <v>100</v>
      </c>
      <c r="K123" s="21">
        <f t="shared" si="62"/>
        <v>150</v>
      </c>
      <c r="L123" s="21">
        <f t="shared" si="63"/>
        <v>165</v>
      </c>
      <c r="M123" s="20" t="e">
        <f t="shared" si="8"/>
        <v>#REF!</v>
      </c>
      <c r="N123" s="22" t="s">
        <v>2720</v>
      </c>
      <c r="O123" s="40"/>
      <c r="P123" s="36" t="e">
        <f t="shared" si="64"/>
        <v>#REF!</v>
      </c>
      <c r="Q123" s="38"/>
      <c r="R123" s="36" t="e">
        <f t="shared" si="65"/>
        <v>#REF!</v>
      </c>
      <c r="S123" s="37" t="e">
        <f t="shared" si="66"/>
        <v>#REF!</v>
      </c>
    </row>
    <row r="124" spans="1:19" ht="30" customHeight="1" x14ac:dyDescent="0.3">
      <c r="A124" s="9">
        <v>120</v>
      </c>
      <c r="B124" s="5" t="s">
        <v>708</v>
      </c>
      <c r="C124" s="5" t="str">
        <f t="shared" si="37"/>
        <v xml:space="preserve">FIO RETRATOR GENGIVAL TAMANHO 0 (FINO) </v>
      </c>
      <c r="D124" s="6" t="s">
        <v>98</v>
      </c>
      <c r="E124" s="10" t="s">
        <v>99</v>
      </c>
      <c r="F124" s="52" t="e">
        <f>VLOOKUP(C124,#REF!,20,FALSE)</f>
        <v>#REF!</v>
      </c>
      <c r="G124" s="70">
        <v>18</v>
      </c>
      <c r="H124" s="71">
        <v>1</v>
      </c>
      <c r="I124" s="20">
        <f t="shared" si="60"/>
        <v>18</v>
      </c>
      <c r="J124" s="19">
        <f t="shared" si="61"/>
        <v>-6</v>
      </c>
      <c r="K124" s="21">
        <f t="shared" si="62"/>
        <v>-9</v>
      </c>
      <c r="L124" s="21">
        <f t="shared" si="63"/>
        <v>-9.9</v>
      </c>
      <c r="M124" s="20" t="e">
        <f t="shared" si="8"/>
        <v>#REF!</v>
      </c>
      <c r="N124" s="22" t="s">
        <v>2720</v>
      </c>
      <c r="O124" s="40"/>
      <c r="P124" s="36" t="e">
        <f t="shared" si="64"/>
        <v>#REF!</v>
      </c>
      <c r="Q124" s="38"/>
      <c r="R124" s="36" t="e">
        <f t="shared" si="65"/>
        <v>#REF!</v>
      </c>
      <c r="S124" s="37" t="e">
        <f t="shared" si="66"/>
        <v>#REF!</v>
      </c>
    </row>
    <row r="125" spans="1:19" ht="30" customHeight="1" x14ac:dyDescent="0.3">
      <c r="A125" s="9">
        <v>121</v>
      </c>
      <c r="B125" s="5" t="s">
        <v>709</v>
      </c>
      <c r="C125" s="5" t="str">
        <f t="shared" si="37"/>
        <v xml:space="preserve">FIO RETRATOR GENGIVAL TAMANHO 00 (EXTRA FINO) </v>
      </c>
      <c r="D125" s="6" t="s">
        <v>100</v>
      </c>
      <c r="E125" s="10" t="s">
        <v>99</v>
      </c>
      <c r="F125" s="52" t="e">
        <f>VLOOKUP(C125,#REF!,20,FALSE)</f>
        <v>#REF!</v>
      </c>
      <c r="G125" s="70">
        <v>9</v>
      </c>
      <c r="H125" s="71">
        <v>2</v>
      </c>
      <c r="I125" s="20">
        <f t="shared" si="60"/>
        <v>4.5</v>
      </c>
      <c r="J125" s="19">
        <f t="shared" si="61"/>
        <v>15</v>
      </c>
      <c r="K125" s="21">
        <f t="shared" si="62"/>
        <v>22.5</v>
      </c>
      <c r="L125" s="21">
        <f t="shared" si="63"/>
        <v>24.75</v>
      </c>
      <c r="M125" s="20" t="e">
        <f t="shared" ref="M125:M168" si="67">ROUND(L125,0)-F125</f>
        <v>#REF!</v>
      </c>
      <c r="N125" s="22"/>
      <c r="O125" s="40"/>
      <c r="P125" s="36" t="e">
        <f t="shared" si="64"/>
        <v>#REF!</v>
      </c>
      <c r="Q125" s="38"/>
      <c r="R125" s="36" t="e">
        <f t="shared" si="65"/>
        <v>#REF!</v>
      </c>
      <c r="S125" s="37" t="e">
        <f t="shared" si="66"/>
        <v>#REF!</v>
      </c>
    </row>
    <row r="126" spans="1:19" ht="30" customHeight="1" x14ac:dyDescent="0.3">
      <c r="A126" s="9">
        <v>122</v>
      </c>
      <c r="B126" s="5" t="s">
        <v>710</v>
      </c>
      <c r="C126" s="5" t="str">
        <f t="shared" si="37"/>
        <v xml:space="preserve">FIO RETRATOR GENGIVAL TAMANHO 01 (MÉDIO) </v>
      </c>
      <c r="D126" s="6" t="s">
        <v>101</v>
      </c>
      <c r="E126" s="10" t="s">
        <v>99</v>
      </c>
      <c r="F126" s="52" t="e">
        <f>VLOOKUP(C126,#REF!,20,FALSE)</f>
        <v>#REF!</v>
      </c>
      <c r="G126" s="70">
        <v>9</v>
      </c>
      <c r="H126" s="71">
        <v>1</v>
      </c>
      <c r="I126" s="20">
        <f t="shared" si="60"/>
        <v>9</v>
      </c>
      <c r="J126" s="19">
        <f t="shared" si="61"/>
        <v>3</v>
      </c>
      <c r="K126" s="21">
        <f t="shared" si="62"/>
        <v>4.5</v>
      </c>
      <c r="L126" s="21">
        <f t="shared" si="63"/>
        <v>4.95</v>
      </c>
      <c r="M126" s="20" t="e">
        <f t="shared" si="67"/>
        <v>#REF!</v>
      </c>
      <c r="N126" s="22"/>
      <c r="O126" s="40"/>
      <c r="P126" s="36" t="e">
        <f t="shared" si="64"/>
        <v>#REF!</v>
      </c>
      <c r="Q126" s="38"/>
      <c r="R126" s="36" t="e">
        <f t="shared" si="65"/>
        <v>#REF!</v>
      </c>
      <c r="S126" s="37" t="e">
        <f t="shared" si="66"/>
        <v>#REF!</v>
      </c>
    </row>
    <row r="127" spans="1:19" s="81" customFormat="1" ht="30" customHeight="1" x14ac:dyDescent="0.25">
      <c r="A127" s="9">
        <v>123</v>
      </c>
      <c r="B127" s="5" t="s">
        <v>805</v>
      </c>
      <c r="C127" s="5" t="str">
        <f t="shared" si="37"/>
        <v>FLÚOR EM ESPUMA - FRASCO COM 100 ML</v>
      </c>
      <c r="D127" s="6" t="s">
        <v>607</v>
      </c>
      <c r="E127" s="10" t="s">
        <v>30</v>
      </c>
      <c r="F127" s="52" t="e">
        <f>VLOOKUP(C127,#REF!,20,FALSE)</f>
        <v>#REF!</v>
      </c>
      <c r="G127" s="78">
        <v>0</v>
      </c>
      <c r="H127" s="78">
        <v>4</v>
      </c>
      <c r="I127" s="76">
        <f t="shared" si="60"/>
        <v>0</v>
      </c>
      <c r="J127" s="73">
        <f t="shared" si="61"/>
        <v>48</v>
      </c>
      <c r="K127" s="79">
        <f>J127*10/100+J127</f>
        <v>52.8</v>
      </c>
      <c r="L127" s="21">
        <f t="shared" si="63"/>
        <v>58.08</v>
      </c>
      <c r="M127" s="20" t="e">
        <f t="shared" si="67"/>
        <v>#REF!</v>
      </c>
      <c r="N127" s="82"/>
      <c r="O127" s="40"/>
      <c r="P127" s="36" t="e">
        <f>M127*O127</f>
        <v>#REF!</v>
      </c>
      <c r="Q127" s="38"/>
      <c r="R127" s="36" t="e">
        <f>M127*Q127</f>
        <v>#REF!</v>
      </c>
      <c r="S127" s="37" t="e">
        <f t="shared" si="66"/>
        <v>#REF!</v>
      </c>
    </row>
    <row r="128" spans="1:19" s="86" customFormat="1" ht="30" customHeight="1" x14ac:dyDescent="0.25">
      <c r="A128" s="9">
        <v>124</v>
      </c>
      <c r="B128" s="5" t="s">
        <v>813</v>
      </c>
      <c r="C128" s="5" t="str">
        <f t="shared" si="37"/>
        <v>FÓRCEPS INFANTIL Nº 44</v>
      </c>
      <c r="D128" s="6" t="s">
        <v>608</v>
      </c>
      <c r="E128" s="10" t="s">
        <v>30</v>
      </c>
      <c r="F128" s="52" t="e">
        <f>VLOOKUP(C128,#REF!,20,FALSE)</f>
        <v>#REF!</v>
      </c>
      <c r="G128" s="84">
        <v>0</v>
      </c>
      <c r="H128" s="84">
        <v>1.8</v>
      </c>
      <c r="I128" s="76">
        <f t="shared" si="60"/>
        <v>0</v>
      </c>
      <c r="J128" s="83">
        <f t="shared" si="61"/>
        <v>21.6</v>
      </c>
      <c r="K128" s="79">
        <f>J128*10/100+J128</f>
        <v>23.76</v>
      </c>
      <c r="L128" s="21">
        <f t="shared" si="63"/>
        <v>26.136000000000003</v>
      </c>
      <c r="M128" s="20" t="e">
        <f t="shared" si="67"/>
        <v>#REF!</v>
      </c>
      <c r="N128" s="82" t="s">
        <v>600</v>
      </c>
      <c r="O128" s="40"/>
      <c r="P128" s="36" t="e">
        <f>M128*O128</f>
        <v>#REF!</v>
      </c>
      <c r="Q128" s="38"/>
      <c r="R128" s="36" t="e">
        <f>M128*Q128</f>
        <v>#REF!</v>
      </c>
      <c r="S128" s="37" t="e">
        <f t="shared" si="66"/>
        <v>#REF!</v>
      </c>
    </row>
    <row r="129" spans="1:19" s="65" customFormat="1" ht="30" customHeight="1" x14ac:dyDescent="0.3">
      <c r="A129" s="9">
        <v>125</v>
      </c>
      <c r="B129" s="5" t="s">
        <v>309</v>
      </c>
      <c r="C129" s="5" t="str">
        <f t="shared" si="37"/>
        <v xml:space="preserve">FORCEPS Nº 101 </v>
      </c>
      <c r="D129" s="6" t="s">
        <v>470</v>
      </c>
      <c r="E129" s="10" t="s">
        <v>30</v>
      </c>
      <c r="F129" s="52" t="e">
        <f>VLOOKUP(C129,#REF!,20,FALSE)</f>
        <v>#REF!</v>
      </c>
      <c r="G129" s="60">
        <v>0</v>
      </c>
      <c r="H129" s="54">
        <v>1</v>
      </c>
      <c r="I129" s="54">
        <f t="shared" si="60"/>
        <v>0</v>
      </c>
      <c r="J129" s="55">
        <f t="shared" si="61"/>
        <v>12</v>
      </c>
      <c r="K129" s="56">
        <f t="shared" ref="K129:K135" si="68">J129*50/100+J129</f>
        <v>18</v>
      </c>
      <c r="L129" s="56">
        <f t="shared" si="63"/>
        <v>19.8</v>
      </c>
      <c r="M129" s="20" t="e">
        <f t="shared" si="67"/>
        <v>#REF!</v>
      </c>
      <c r="N129" s="55"/>
      <c r="O129" s="62"/>
      <c r="P129" s="58" t="e">
        <f>M129*O129</f>
        <v>#REF!</v>
      </c>
      <c r="Q129" s="57"/>
      <c r="R129" s="58" t="e">
        <f>M129*Q129</f>
        <v>#REF!</v>
      </c>
      <c r="S129" s="59" t="e">
        <f t="shared" si="66"/>
        <v>#REF!</v>
      </c>
    </row>
    <row r="130" spans="1:19" s="65" customFormat="1" ht="30" customHeight="1" x14ac:dyDescent="0.3">
      <c r="A130" s="9">
        <v>126</v>
      </c>
      <c r="B130" s="5" t="s">
        <v>310</v>
      </c>
      <c r="C130" s="5" t="str">
        <f t="shared" si="37"/>
        <v>FORCEPS Nº 151</v>
      </c>
      <c r="D130" s="6" t="s">
        <v>471</v>
      </c>
      <c r="E130" s="10" t="s">
        <v>30</v>
      </c>
      <c r="F130" s="52" t="e">
        <f>VLOOKUP(C130,#REF!,20,FALSE)</f>
        <v>#REF!</v>
      </c>
      <c r="G130" s="60">
        <v>0</v>
      </c>
      <c r="H130" s="54">
        <v>1</v>
      </c>
      <c r="I130" s="54">
        <f t="shared" si="60"/>
        <v>0</v>
      </c>
      <c r="J130" s="55">
        <f t="shared" si="61"/>
        <v>12</v>
      </c>
      <c r="K130" s="56">
        <f t="shared" si="68"/>
        <v>18</v>
      </c>
      <c r="L130" s="56">
        <f t="shared" si="63"/>
        <v>19.8</v>
      </c>
      <c r="M130" s="20" t="e">
        <f t="shared" si="67"/>
        <v>#REF!</v>
      </c>
      <c r="N130" s="55"/>
      <c r="O130" s="62"/>
      <c r="P130" s="58" t="e">
        <f>M130*O130</f>
        <v>#REF!</v>
      </c>
      <c r="Q130" s="57"/>
      <c r="R130" s="58" t="e">
        <f>M130*Q130</f>
        <v>#REF!</v>
      </c>
      <c r="S130" s="59" t="e">
        <f t="shared" si="66"/>
        <v>#REF!</v>
      </c>
    </row>
    <row r="131" spans="1:19" ht="30" customHeight="1" x14ac:dyDescent="0.3">
      <c r="A131" s="9">
        <v>127</v>
      </c>
      <c r="B131" s="5" t="s">
        <v>102</v>
      </c>
      <c r="C131" s="5" t="str">
        <f t="shared" si="37"/>
        <v xml:space="preserve">FORMOCRESOL  </v>
      </c>
      <c r="D131" s="6" t="s">
        <v>103</v>
      </c>
      <c r="E131" s="10" t="s">
        <v>104</v>
      </c>
      <c r="F131" s="52" t="e">
        <f>VLOOKUP(C131,#REF!,20,FALSE)</f>
        <v>#REF!</v>
      </c>
      <c r="G131" s="19">
        <v>9</v>
      </c>
      <c r="H131" s="20">
        <v>3</v>
      </c>
      <c r="I131" s="20">
        <f t="shared" si="60"/>
        <v>3</v>
      </c>
      <c r="J131" s="19">
        <f t="shared" si="61"/>
        <v>27</v>
      </c>
      <c r="K131" s="21">
        <f t="shared" si="68"/>
        <v>40.5</v>
      </c>
      <c r="L131" s="21">
        <f t="shared" si="63"/>
        <v>44.55</v>
      </c>
      <c r="M131" s="20" t="e">
        <f t="shared" si="67"/>
        <v>#REF!</v>
      </c>
      <c r="N131" s="22"/>
      <c r="O131" s="40"/>
      <c r="P131" s="36" t="e">
        <f t="shared" si="64"/>
        <v>#REF!</v>
      </c>
      <c r="Q131" s="38"/>
      <c r="R131" s="36" t="e">
        <f t="shared" si="65"/>
        <v>#REF!</v>
      </c>
      <c r="S131" s="37" t="e">
        <f t="shared" si="66"/>
        <v>#REF!</v>
      </c>
    </row>
    <row r="132" spans="1:19" s="65" customFormat="1" ht="30" customHeight="1" x14ac:dyDescent="0.3">
      <c r="A132" s="9">
        <v>128</v>
      </c>
      <c r="B132" s="5" t="s">
        <v>311</v>
      </c>
      <c r="C132" s="5" t="str">
        <f t="shared" si="37"/>
        <v xml:space="preserve">GENGIVOTOMO KIRKLAND Nº 15 16 </v>
      </c>
      <c r="D132" s="6" t="s">
        <v>472</v>
      </c>
      <c r="E132" s="10" t="s">
        <v>30</v>
      </c>
      <c r="F132" s="52" t="e">
        <f>VLOOKUP(C132,#REF!,20,FALSE)</f>
        <v>#REF!</v>
      </c>
      <c r="G132" s="60">
        <v>8</v>
      </c>
      <c r="H132" s="54">
        <v>1</v>
      </c>
      <c r="I132" s="54">
        <f t="shared" si="60"/>
        <v>8</v>
      </c>
      <c r="J132" s="55">
        <f t="shared" si="61"/>
        <v>4</v>
      </c>
      <c r="K132" s="56">
        <f t="shared" si="68"/>
        <v>6</v>
      </c>
      <c r="L132" s="56">
        <f t="shared" si="63"/>
        <v>6.6</v>
      </c>
      <c r="M132" s="20" t="e">
        <f t="shared" si="67"/>
        <v>#REF!</v>
      </c>
      <c r="N132" s="55"/>
      <c r="O132" s="62"/>
      <c r="P132" s="58" t="e">
        <f>M132*O132</f>
        <v>#REF!</v>
      </c>
      <c r="Q132" s="57"/>
      <c r="R132" s="58" t="e">
        <f>M132*Q132</f>
        <v>#REF!</v>
      </c>
      <c r="S132" s="59" t="e">
        <f t="shared" si="66"/>
        <v>#REF!</v>
      </c>
    </row>
    <row r="133" spans="1:19" s="65" customFormat="1" ht="30" customHeight="1" x14ac:dyDescent="0.3">
      <c r="A133" s="9">
        <v>129</v>
      </c>
      <c r="B133" s="5" t="s">
        <v>312</v>
      </c>
      <c r="C133" s="5" t="str">
        <f t="shared" si="37"/>
        <v xml:space="preserve">GENGIVOTOMO ORBAN Nº 1 2 </v>
      </c>
      <c r="D133" s="6" t="s">
        <v>473</v>
      </c>
      <c r="E133" s="10" t="s">
        <v>30</v>
      </c>
      <c r="F133" s="52" t="e">
        <f>VLOOKUP(C133,#REF!,20,FALSE)</f>
        <v>#REF!</v>
      </c>
      <c r="G133" s="60">
        <v>12</v>
      </c>
      <c r="H133" s="54">
        <v>1.5</v>
      </c>
      <c r="I133" s="54">
        <f t="shared" si="60"/>
        <v>8</v>
      </c>
      <c r="J133" s="55">
        <f t="shared" si="61"/>
        <v>6</v>
      </c>
      <c r="K133" s="56">
        <f t="shared" si="68"/>
        <v>9</v>
      </c>
      <c r="L133" s="56">
        <f t="shared" si="63"/>
        <v>9.9</v>
      </c>
      <c r="M133" s="20" t="e">
        <f t="shared" si="67"/>
        <v>#REF!</v>
      </c>
      <c r="N133" s="55"/>
      <c r="O133" s="62"/>
      <c r="P133" s="58" t="e">
        <f>M133*O133</f>
        <v>#REF!</v>
      </c>
      <c r="Q133" s="57"/>
      <c r="R133" s="58" t="e">
        <f>M133*Q133</f>
        <v>#REF!</v>
      </c>
      <c r="S133" s="59" t="e">
        <f t="shared" si="66"/>
        <v>#REF!</v>
      </c>
    </row>
    <row r="134" spans="1:19" ht="30" customHeight="1" x14ac:dyDescent="0.3">
      <c r="A134" s="9">
        <v>130</v>
      </c>
      <c r="B134" s="5" t="s">
        <v>838</v>
      </c>
      <c r="C134" s="5" t="str">
        <f t="shared" si="37"/>
        <v>GESSO PEDRA AMARELO TIPO III</v>
      </c>
      <c r="D134" s="6" t="s">
        <v>105</v>
      </c>
      <c r="E134" s="10" t="s">
        <v>106</v>
      </c>
      <c r="F134" s="52" t="e">
        <f>VLOOKUP(C134,#REF!,20,FALSE)</f>
        <v>#REF!</v>
      </c>
      <c r="G134" s="19">
        <v>3</v>
      </c>
      <c r="H134" s="20">
        <v>2</v>
      </c>
      <c r="I134" s="20">
        <f t="shared" si="60"/>
        <v>1.5</v>
      </c>
      <c r="J134" s="19">
        <f t="shared" si="61"/>
        <v>21</v>
      </c>
      <c r="K134" s="21">
        <f t="shared" si="68"/>
        <v>31.5</v>
      </c>
      <c r="L134" s="21">
        <f t="shared" si="63"/>
        <v>34.65</v>
      </c>
      <c r="M134" s="20" t="e">
        <f t="shared" si="67"/>
        <v>#REF!</v>
      </c>
      <c r="N134" s="22"/>
      <c r="O134" s="40"/>
      <c r="P134" s="36" t="e">
        <f t="shared" si="64"/>
        <v>#REF!</v>
      </c>
      <c r="Q134" s="38"/>
      <c r="R134" s="36" t="e">
        <f t="shared" si="65"/>
        <v>#REF!</v>
      </c>
      <c r="S134" s="37" t="e">
        <f t="shared" si="66"/>
        <v>#REF!</v>
      </c>
    </row>
    <row r="135" spans="1:19" s="39" customFormat="1" ht="30" customHeight="1" x14ac:dyDescent="0.3">
      <c r="A135" s="9">
        <v>131</v>
      </c>
      <c r="B135" s="5" t="s">
        <v>711</v>
      </c>
      <c r="C135" s="5" t="str">
        <f t="shared" ref="C135:C198" si="69">UPPER(B135)</f>
        <v>GESSO PEDRA ESPECIAL TIPO IV ROSA</v>
      </c>
      <c r="D135" s="6" t="s">
        <v>267</v>
      </c>
      <c r="E135" s="10" t="s">
        <v>266</v>
      </c>
      <c r="F135" s="52" t="e">
        <f>VLOOKUP(C135,#REF!,20,FALSE)</f>
        <v>#REF!</v>
      </c>
      <c r="G135" s="20">
        <v>3</v>
      </c>
      <c r="H135" s="20">
        <v>1</v>
      </c>
      <c r="I135" s="20">
        <f t="shared" si="60"/>
        <v>3</v>
      </c>
      <c r="J135" s="19">
        <f t="shared" si="61"/>
        <v>9</v>
      </c>
      <c r="K135" s="21">
        <f t="shared" si="68"/>
        <v>13.5</v>
      </c>
      <c r="L135" s="21">
        <f t="shared" si="63"/>
        <v>14.85</v>
      </c>
      <c r="M135" s="20" t="e">
        <f t="shared" si="67"/>
        <v>#REF!</v>
      </c>
      <c r="N135" s="47"/>
      <c r="O135" s="40"/>
      <c r="P135" s="36" t="e">
        <f>M135*O135</f>
        <v>#REF!</v>
      </c>
      <c r="Q135" s="38"/>
      <c r="R135" s="36" t="e">
        <f>M135*Q135</f>
        <v>#REF!</v>
      </c>
      <c r="S135" s="37" t="e">
        <f t="shared" si="66"/>
        <v>#REF!</v>
      </c>
    </row>
    <row r="136" spans="1:19" s="81" customFormat="1" ht="30" customHeight="1" x14ac:dyDescent="0.25">
      <c r="A136" s="9">
        <v>132</v>
      </c>
      <c r="B136" s="5" t="s">
        <v>806</v>
      </c>
      <c r="C136" s="5" t="str">
        <f t="shared" si="69"/>
        <v>GODIVA EM BASTÃO - VERDE</v>
      </c>
      <c r="D136" s="6" t="s">
        <v>609</v>
      </c>
      <c r="E136" s="10" t="s">
        <v>415</v>
      </c>
      <c r="F136" s="52" t="e">
        <f>VLOOKUP(C136,#REF!,20,FALSE)</f>
        <v>#REF!</v>
      </c>
      <c r="G136" s="78">
        <v>0</v>
      </c>
      <c r="H136" s="78">
        <v>0.2</v>
      </c>
      <c r="I136" s="76">
        <f t="shared" si="60"/>
        <v>0</v>
      </c>
      <c r="J136" s="73">
        <f t="shared" si="61"/>
        <v>2.4000000000000004</v>
      </c>
      <c r="K136" s="79">
        <f>J136*10/100+J136</f>
        <v>2.6400000000000006</v>
      </c>
      <c r="L136" s="21">
        <f t="shared" si="63"/>
        <v>2.9040000000000008</v>
      </c>
      <c r="M136" s="20" t="e">
        <f t="shared" si="67"/>
        <v>#REF!</v>
      </c>
      <c r="N136" s="82"/>
      <c r="O136" s="40"/>
      <c r="P136" s="36" t="e">
        <f>M136*O136</f>
        <v>#REF!</v>
      </c>
      <c r="Q136" s="38"/>
      <c r="R136" s="36" t="e">
        <f>M136*Q136</f>
        <v>#REF!</v>
      </c>
      <c r="S136" s="37" t="e">
        <f t="shared" si="66"/>
        <v>#REF!</v>
      </c>
    </row>
    <row r="137" spans="1:19" ht="30" customHeight="1" x14ac:dyDescent="0.3">
      <c r="A137" s="9">
        <v>133</v>
      </c>
      <c r="B137" s="5" t="s">
        <v>712</v>
      </c>
      <c r="C137" s="5" t="str">
        <f t="shared" si="69"/>
        <v>HASTES FLEXÍVEIS COM PONTAS DE ALGODÃO</v>
      </c>
      <c r="D137" s="6" t="s">
        <v>107</v>
      </c>
      <c r="E137" s="10" t="s">
        <v>108</v>
      </c>
      <c r="F137" s="52" t="e">
        <f>VLOOKUP(C137,#REF!,20,FALSE)</f>
        <v>#REF!</v>
      </c>
      <c r="G137" s="19">
        <v>8</v>
      </c>
      <c r="H137" s="20">
        <v>2</v>
      </c>
      <c r="I137" s="20">
        <f t="shared" si="60"/>
        <v>4</v>
      </c>
      <c r="J137" s="19">
        <f t="shared" si="61"/>
        <v>16</v>
      </c>
      <c r="K137" s="21">
        <f>J137*50/100+J137</f>
        <v>24</v>
      </c>
      <c r="L137" s="21">
        <f t="shared" si="63"/>
        <v>26.4</v>
      </c>
      <c r="M137" s="20" t="e">
        <f t="shared" si="67"/>
        <v>#REF!</v>
      </c>
      <c r="N137" s="22"/>
      <c r="O137" s="40"/>
      <c r="P137" s="36" t="e">
        <f t="shared" si="64"/>
        <v>#REF!</v>
      </c>
      <c r="Q137" s="38"/>
      <c r="R137" s="36" t="e">
        <f t="shared" si="65"/>
        <v>#REF!</v>
      </c>
      <c r="S137" s="37" t="e">
        <f t="shared" si="66"/>
        <v>#REF!</v>
      </c>
    </row>
    <row r="138" spans="1:19" ht="30" customHeight="1" x14ac:dyDescent="0.3">
      <c r="A138" s="9">
        <v>134</v>
      </c>
      <c r="B138" s="5" t="s">
        <v>713</v>
      </c>
      <c r="C138" s="5" t="str">
        <f t="shared" si="69"/>
        <v>HIDRÓXIDO DE CÁLCIO PA</v>
      </c>
      <c r="D138" s="6" t="s">
        <v>109</v>
      </c>
      <c r="E138" s="10" t="s">
        <v>110</v>
      </c>
      <c r="F138" s="52" t="e">
        <f>VLOOKUP(C138,#REF!,20,FALSE)</f>
        <v>#REF!</v>
      </c>
      <c r="G138" s="19">
        <v>17</v>
      </c>
      <c r="H138" s="20">
        <v>3</v>
      </c>
      <c r="I138" s="20">
        <f t="shared" si="60"/>
        <v>5.666666666666667</v>
      </c>
      <c r="J138" s="19">
        <f t="shared" si="61"/>
        <v>19</v>
      </c>
      <c r="K138" s="21">
        <f>J138*50/100+J138</f>
        <v>28.5</v>
      </c>
      <c r="L138" s="21">
        <f t="shared" si="63"/>
        <v>31.35</v>
      </c>
      <c r="M138" s="20" t="e">
        <f t="shared" si="67"/>
        <v>#REF!</v>
      </c>
      <c r="N138" s="22"/>
      <c r="O138" s="40"/>
      <c r="P138" s="36" t="e">
        <f t="shared" si="64"/>
        <v>#REF!</v>
      </c>
      <c r="Q138" s="38"/>
      <c r="R138" s="36" t="e">
        <f t="shared" si="65"/>
        <v>#REF!</v>
      </c>
      <c r="S138" s="37" t="e">
        <f t="shared" si="66"/>
        <v>#REF!</v>
      </c>
    </row>
    <row r="139" spans="1:19" ht="30" customHeight="1" x14ac:dyDescent="0.3">
      <c r="A139" s="9">
        <v>135</v>
      </c>
      <c r="B139" s="5" t="s">
        <v>843</v>
      </c>
      <c r="C139" s="5" t="str">
        <f t="shared" si="69"/>
        <v>HIPOCLORITO DE SÓDIO 2,5%</v>
      </c>
      <c r="D139" s="75"/>
      <c r="E139" s="10" t="s">
        <v>844</v>
      </c>
      <c r="F139" s="52">
        <v>0</v>
      </c>
      <c r="G139" s="19">
        <v>0</v>
      </c>
      <c r="H139" s="20">
        <v>4</v>
      </c>
      <c r="I139" s="20">
        <f t="shared" si="60"/>
        <v>0</v>
      </c>
      <c r="J139" s="19">
        <f t="shared" si="61"/>
        <v>48</v>
      </c>
      <c r="K139" s="21">
        <f>J139*50/100+J139</f>
        <v>72</v>
      </c>
      <c r="L139" s="21">
        <f t="shared" si="63"/>
        <v>79.2</v>
      </c>
      <c r="M139" s="20">
        <f t="shared" si="67"/>
        <v>79</v>
      </c>
      <c r="N139" s="22"/>
      <c r="O139" s="40"/>
      <c r="P139" s="36"/>
      <c r="Q139" s="38"/>
      <c r="R139" s="36"/>
      <c r="S139" s="37"/>
    </row>
    <row r="140" spans="1:19" ht="30" customHeight="1" x14ac:dyDescent="0.3">
      <c r="A140" s="9">
        <v>136</v>
      </c>
      <c r="B140" s="5" t="s">
        <v>111</v>
      </c>
      <c r="C140" s="5" t="str">
        <f t="shared" si="69"/>
        <v>IODOFORMIO</v>
      </c>
      <c r="D140" s="6" t="s">
        <v>112</v>
      </c>
      <c r="E140" s="10" t="s">
        <v>113</v>
      </c>
      <c r="F140" s="52" t="e">
        <f>VLOOKUP(C140,#REF!,20,FALSE)</f>
        <v>#REF!</v>
      </c>
      <c r="G140" s="19">
        <v>8</v>
      </c>
      <c r="H140" s="20">
        <v>3</v>
      </c>
      <c r="I140" s="20">
        <f t="shared" si="60"/>
        <v>2.6666666666666665</v>
      </c>
      <c r="J140" s="19">
        <f t="shared" si="61"/>
        <v>28</v>
      </c>
      <c r="K140" s="21">
        <f>J140*50/100+J140</f>
        <v>42</v>
      </c>
      <c r="L140" s="21">
        <f t="shared" si="63"/>
        <v>46.2</v>
      </c>
      <c r="M140" s="20" t="e">
        <f t="shared" si="67"/>
        <v>#REF!</v>
      </c>
      <c r="N140" s="22"/>
      <c r="O140" s="40"/>
      <c r="P140" s="36" t="e">
        <f t="shared" si="64"/>
        <v>#REF!</v>
      </c>
      <c r="Q140" s="38"/>
      <c r="R140" s="36" t="e">
        <f t="shared" si="65"/>
        <v>#REF!</v>
      </c>
      <c r="S140" s="37" t="e">
        <f>(P140+R140)/2</f>
        <v>#REF!</v>
      </c>
    </row>
    <row r="141" spans="1:19" s="81" customFormat="1" ht="30" customHeight="1" x14ac:dyDescent="0.25">
      <c r="A141" s="9">
        <v>137</v>
      </c>
      <c r="B141" s="5" t="s">
        <v>807</v>
      </c>
      <c r="C141" s="5" t="str">
        <f t="shared" si="69"/>
        <v>IONÔMERO DE VIDRO FORRADOR IONOSEAL</v>
      </c>
      <c r="D141" s="6" t="s">
        <v>610</v>
      </c>
      <c r="E141" s="10" t="s">
        <v>416</v>
      </c>
      <c r="F141" s="52" t="e">
        <f>VLOOKUP(C141,#REF!,20,FALSE)</f>
        <v>#REF!</v>
      </c>
      <c r="G141" s="78">
        <v>0</v>
      </c>
      <c r="H141" s="78">
        <v>1</v>
      </c>
      <c r="I141" s="76">
        <f t="shared" si="60"/>
        <v>0</v>
      </c>
      <c r="J141" s="73">
        <f t="shared" si="61"/>
        <v>12</v>
      </c>
      <c r="K141" s="79">
        <f t="shared" ref="K141:L143" si="70">J141*10/100+J141</f>
        <v>13.2</v>
      </c>
      <c r="L141" s="21">
        <f t="shared" si="70"/>
        <v>14.52</v>
      </c>
      <c r="M141" s="20" t="e">
        <f t="shared" si="67"/>
        <v>#REF!</v>
      </c>
      <c r="N141" s="82" t="s">
        <v>600</v>
      </c>
      <c r="O141" s="40"/>
      <c r="P141" s="36" t="e">
        <f>M141*O141</f>
        <v>#REF!</v>
      </c>
      <c r="Q141" s="38"/>
      <c r="R141" s="36" t="e">
        <f>M141*Q141</f>
        <v>#REF!</v>
      </c>
      <c r="S141" s="37" t="e">
        <f>(P141+R141)/2</f>
        <v>#REF!</v>
      </c>
    </row>
    <row r="142" spans="1:19" s="81" customFormat="1" ht="30" customHeight="1" x14ac:dyDescent="0.25">
      <c r="A142" s="9">
        <v>138</v>
      </c>
      <c r="B142" s="5" t="s">
        <v>759</v>
      </c>
      <c r="C142" s="5" t="str">
        <f t="shared" si="69"/>
        <v>KIT DE ACABAMENTO E POLIMENTO UNIVERSAL</v>
      </c>
      <c r="D142" s="6" t="s">
        <v>611</v>
      </c>
      <c r="E142" s="10" t="s">
        <v>242</v>
      </c>
      <c r="F142" s="52" t="e">
        <f>VLOOKUP(C142,#REF!,20,FALSE)</f>
        <v>#REF!</v>
      </c>
      <c r="G142" s="73">
        <v>0</v>
      </c>
      <c r="H142" s="76">
        <v>0.2</v>
      </c>
      <c r="I142" s="76">
        <f t="shared" si="60"/>
        <v>0</v>
      </c>
      <c r="J142" s="73">
        <f t="shared" si="61"/>
        <v>2.4000000000000004</v>
      </c>
      <c r="K142" s="79">
        <f t="shared" si="70"/>
        <v>2.6400000000000006</v>
      </c>
      <c r="L142" s="21">
        <f t="shared" si="70"/>
        <v>2.9040000000000008</v>
      </c>
      <c r="M142" s="20" t="e">
        <f t="shared" si="67"/>
        <v>#REF!</v>
      </c>
      <c r="N142" s="82" t="s">
        <v>612</v>
      </c>
      <c r="O142" s="40"/>
      <c r="P142" s="36" t="e">
        <f>M142*O142</f>
        <v>#REF!</v>
      </c>
      <c r="Q142" s="38"/>
      <c r="R142" s="36" t="e">
        <f>M142*Q142</f>
        <v>#REF!</v>
      </c>
      <c r="S142" s="37" t="e">
        <f>(P142+R142)/2</f>
        <v>#REF!</v>
      </c>
    </row>
    <row r="143" spans="1:19" s="81" customFormat="1" ht="30" customHeight="1" x14ac:dyDescent="0.25">
      <c r="A143" s="9">
        <v>139</v>
      </c>
      <c r="B143" s="53" t="s">
        <v>828</v>
      </c>
      <c r="C143" s="5" t="str">
        <f t="shared" si="69"/>
        <v>KIT DE ASPIRAÇÃO ENDODÔNTICA</v>
      </c>
      <c r="D143" s="6"/>
      <c r="E143" s="88" t="s">
        <v>636</v>
      </c>
      <c r="F143" s="52">
        <v>0</v>
      </c>
      <c r="G143" s="73">
        <v>0</v>
      </c>
      <c r="H143" s="76">
        <v>3</v>
      </c>
      <c r="I143" s="76">
        <f t="shared" si="60"/>
        <v>0</v>
      </c>
      <c r="J143" s="73">
        <f t="shared" si="61"/>
        <v>36</v>
      </c>
      <c r="K143" s="79">
        <f t="shared" si="70"/>
        <v>39.6</v>
      </c>
      <c r="L143" s="21">
        <f t="shared" si="70"/>
        <v>43.56</v>
      </c>
      <c r="M143" s="20">
        <f t="shared" si="67"/>
        <v>44</v>
      </c>
      <c r="N143" s="82"/>
      <c r="O143" s="40"/>
      <c r="P143" s="36"/>
      <c r="Q143" s="38"/>
      <c r="R143" s="36"/>
      <c r="S143" s="37"/>
    </row>
    <row r="144" spans="1:19" ht="30" customHeight="1" x14ac:dyDescent="0.3">
      <c r="A144" s="9">
        <v>140</v>
      </c>
      <c r="B144" s="5" t="s">
        <v>714</v>
      </c>
      <c r="C144" s="5" t="str">
        <f t="shared" si="69"/>
        <v>KIT DE HIGIENE BUCAL ADULTO</v>
      </c>
      <c r="D144" s="6" t="s">
        <v>255</v>
      </c>
      <c r="E144" s="10" t="s">
        <v>210</v>
      </c>
      <c r="F144" s="52" t="e">
        <f>VLOOKUP(C144,#REF!,20,FALSE)</f>
        <v>#REF!</v>
      </c>
      <c r="G144" s="19">
        <v>478</v>
      </c>
      <c r="H144" s="20">
        <v>600</v>
      </c>
      <c r="I144" s="20">
        <f t="shared" si="60"/>
        <v>0.79666666666666663</v>
      </c>
      <c r="J144" s="19">
        <f t="shared" si="61"/>
        <v>6722</v>
      </c>
      <c r="K144" s="21">
        <f>J144*50/100+J144</f>
        <v>10083</v>
      </c>
      <c r="L144" s="21">
        <f>K144*10/100+K144</f>
        <v>11091.3</v>
      </c>
      <c r="M144" s="20" t="e">
        <f t="shared" si="67"/>
        <v>#REF!</v>
      </c>
      <c r="N144" s="22"/>
      <c r="O144" s="40"/>
      <c r="P144" s="36" t="e">
        <f t="shared" si="64"/>
        <v>#REF!</v>
      </c>
      <c r="Q144" s="38"/>
      <c r="R144" s="36" t="e">
        <f t="shared" si="65"/>
        <v>#REF!</v>
      </c>
      <c r="S144" s="37" t="e">
        <f>(P144+#REF!)/2</f>
        <v>#REF!</v>
      </c>
    </row>
    <row r="145" spans="1:19" ht="30" customHeight="1" x14ac:dyDescent="0.3">
      <c r="A145" s="9">
        <v>141</v>
      </c>
      <c r="B145" s="5" t="s">
        <v>715</v>
      </c>
      <c r="C145" s="5" t="str">
        <f t="shared" si="69"/>
        <v>KIT DE HIGIENE BUCAL INFANTIL</v>
      </c>
      <c r="D145" s="6" t="s">
        <v>246</v>
      </c>
      <c r="E145" s="10" t="s">
        <v>271</v>
      </c>
      <c r="F145" s="52" t="e">
        <f>VLOOKUP(C145,#REF!,20,FALSE)</f>
        <v>#REF!</v>
      </c>
      <c r="G145" s="19">
        <v>1674</v>
      </c>
      <c r="H145" s="20">
        <v>400</v>
      </c>
      <c r="I145" s="20">
        <f t="shared" si="60"/>
        <v>4.1849999999999996</v>
      </c>
      <c r="J145" s="19">
        <f t="shared" si="61"/>
        <v>3126</v>
      </c>
      <c r="K145" s="21">
        <f>J145*50/100+J145</f>
        <v>4689</v>
      </c>
      <c r="L145" s="21">
        <f>K145*10/100+K145</f>
        <v>5157.8999999999996</v>
      </c>
      <c r="M145" s="20" t="e">
        <f t="shared" si="67"/>
        <v>#REF!</v>
      </c>
      <c r="N145" s="22"/>
      <c r="O145" s="40"/>
      <c r="P145" s="36" t="e">
        <f t="shared" si="64"/>
        <v>#REF!</v>
      </c>
      <c r="Q145" s="38"/>
      <c r="R145" s="36" t="e">
        <f t="shared" si="65"/>
        <v>#REF!</v>
      </c>
      <c r="S145" s="37" t="e">
        <f t="shared" ref="S145:S152" si="71">(P145+R145)/2</f>
        <v>#REF!</v>
      </c>
    </row>
    <row r="146" spans="1:19" s="81" customFormat="1" ht="30" customHeight="1" x14ac:dyDescent="0.25">
      <c r="A146" s="9">
        <v>142</v>
      </c>
      <c r="B146" s="5" t="s">
        <v>829</v>
      </c>
      <c r="C146" s="5" t="str">
        <f t="shared" si="69"/>
        <v xml:space="preserve">KIT RESINA AURA PARA ODONTOPEDIATRIA - DB E DC1 </v>
      </c>
      <c r="D146" s="6" t="s">
        <v>613</v>
      </c>
      <c r="E146" s="10" t="s">
        <v>614</v>
      </c>
      <c r="F146" s="52">
        <v>0</v>
      </c>
      <c r="G146" s="78">
        <v>0</v>
      </c>
      <c r="H146" s="78">
        <v>1</v>
      </c>
      <c r="I146" s="76">
        <f t="shared" ref="I146:I152" si="72">G146/H146</f>
        <v>0</v>
      </c>
      <c r="J146" s="73">
        <f t="shared" ref="J146:J152" si="73">(12-I146)*H146</f>
        <v>12</v>
      </c>
      <c r="K146" s="79">
        <f>J146*10/100+J146</f>
        <v>13.2</v>
      </c>
      <c r="L146" s="21">
        <f>K146*10/100+K146</f>
        <v>14.52</v>
      </c>
      <c r="M146" s="20">
        <f t="shared" si="67"/>
        <v>15</v>
      </c>
      <c r="N146" s="82" t="s">
        <v>606</v>
      </c>
      <c r="O146" s="40"/>
      <c r="P146" s="36">
        <f t="shared" ref="P146:P152" si="74">M146*O146</f>
        <v>0</v>
      </c>
      <c r="Q146" s="38"/>
      <c r="R146" s="36">
        <f t="shared" ref="R146:R152" si="75">M146*Q146</f>
        <v>0</v>
      </c>
      <c r="S146" s="37">
        <f t="shared" si="71"/>
        <v>0</v>
      </c>
    </row>
    <row r="147" spans="1:19" s="65" customFormat="1" ht="30" customHeight="1" x14ac:dyDescent="0.3">
      <c r="A147" s="9">
        <v>143</v>
      </c>
      <c r="B147" s="5" t="s">
        <v>324</v>
      </c>
      <c r="C147" s="5" t="str">
        <f t="shared" si="69"/>
        <v>KIT SERINGA PLÁSTICA TIPO CENTRIX</v>
      </c>
      <c r="D147" s="6" t="s">
        <v>474</v>
      </c>
      <c r="E147" s="10" t="s">
        <v>325</v>
      </c>
      <c r="F147" s="52" t="e">
        <f>VLOOKUP(C147,#REF!,20,FALSE)</f>
        <v>#REF!</v>
      </c>
      <c r="G147" s="60">
        <v>0</v>
      </c>
      <c r="H147" s="54">
        <v>0.5</v>
      </c>
      <c r="I147" s="54">
        <f t="shared" si="72"/>
        <v>0</v>
      </c>
      <c r="J147" s="55">
        <f t="shared" si="73"/>
        <v>6</v>
      </c>
      <c r="K147" s="56">
        <f>J147*50/100+J147</f>
        <v>9</v>
      </c>
      <c r="L147" s="56">
        <f t="shared" ref="L147:L152" si="76">K147*10/100+K147</f>
        <v>9.9</v>
      </c>
      <c r="M147" s="20" t="e">
        <f t="shared" si="67"/>
        <v>#REF!</v>
      </c>
      <c r="N147" s="55"/>
      <c r="O147" s="62"/>
      <c r="P147" s="58" t="e">
        <f t="shared" si="74"/>
        <v>#REF!</v>
      </c>
      <c r="Q147" s="57"/>
      <c r="R147" s="58" t="e">
        <f t="shared" si="75"/>
        <v>#REF!</v>
      </c>
      <c r="S147" s="59" t="e">
        <f t="shared" si="71"/>
        <v>#REF!</v>
      </c>
    </row>
    <row r="148" spans="1:19" s="81" customFormat="1" ht="30" customHeight="1" x14ac:dyDescent="0.25">
      <c r="A148" s="9">
        <v>144</v>
      </c>
      <c r="B148" s="5" t="s">
        <v>760</v>
      </c>
      <c r="C148" s="5" t="str">
        <f t="shared" si="69"/>
        <v>LÂMINA DE BISTURI Nº12</v>
      </c>
      <c r="D148" s="6" t="s">
        <v>615</v>
      </c>
      <c r="E148" s="10" t="s">
        <v>274</v>
      </c>
      <c r="F148" s="52" t="e">
        <f>VLOOKUP(C148,#REF!,20,FALSE)</f>
        <v>#REF!</v>
      </c>
      <c r="G148" s="78">
        <v>1.5</v>
      </c>
      <c r="H148" s="78">
        <v>2</v>
      </c>
      <c r="I148" s="76">
        <f t="shared" si="72"/>
        <v>0.75</v>
      </c>
      <c r="J148" s="73">
        <f t="shared" si="73"/>
        <v>22.5</v>
      </c>
      <c r="K148" s="79">
        <f>J148*10/100+J148</f>
        <v>24.75</v>
      </c>
      <c r="L148" s="95">
        <f t="shared" si="76"/>
        <v>27.225000000000001</v>
      </c>
      <c r="M148" s="71" t="e">
        <f t="shared" si="67"/>
        <v>#REF!</v>
      </c>
      <c r="N148" s="82"/>
      <c r="O148" s="40"/>
      <c r="P148" s="36" t="e">
        <f t="shared" si="74"/>
        <v>#REF!</v>
      </c>
      <c r="Q148" s="38"/>
      <c r="R148" s="36" t="e">
        <f t="shared" si="75"/>
        <v>#REF!</v>
      </c>
      <c r="S148" s="37" t="e">
        <f t="shared" si="71"/>
        <v>#REF!</v>
      </c>
    </row>
    <row r="149" spans="1:19" s="81" customFormat="1" ht="30" customHeight="1" x14ac:dyDescent="0.25">
      <c r="A149" s="9">
        <v>145</v>
      </c>
      <c r="B149" s="5" t="s">
        <v>761</v>
      </c>
      <c r="C149" s="5" t="str">
        <f t="shared" si="69"/>
        <v>LÂMINA DE BISTURI Nº15</v>
      </c>
      <c r="D149" s="6" t="s">
        <v>616</v>
      </c>
      <c r="E149" s="10" t="s">
        <v>274</v>
      </c>
      <c r="F149" s="52" t="e">
        <f>VLOOKUP(C149,#REF!,20,FALSE)</f>
        <v>#REF!</v>
      </c>
      <c r="G149" s="78">
        <v>1.5</v>
      </c>
      <c r="H149" s="78">
        <v>2</v>
      </c>
      <c r="I149" s="76">
        <f t="shared" si="72"/>
        <v>0.75</v>
      </c>
      <c r="J149" s="73">
        <f t="shared" si="73"/>
        <v>22.5</v>
      </c>
      <c r="K149" s="79">
        <f>J149*10/100+J149</f>
        <v>24.75</v>
      </c>
      <c r="L149" s="95">
        <f t="shared" si="76"/>
        <v>27.225000000000001</v>
      </c>
      <c r="M149" s="71" t="e">
        <f t="shared" si="67"/>
        <v>#REF!</v>
      </c>
      <c r="N149" s="82"/>
      <c r="O149" s="40"/>
      <c r="P149" s="36" t="e">
        <f t="shared" si="74"/>
        <v>#REF!</v>
      </c>
      <c r="Q149" s="38"/>
      <c r="R149" s="36" t="e">
        <f t="shared" si="75"/>
        <v>#REF!</v>
      </c>
      <c r="S149" s="37" t="e">
        <f t="shared" si="71"/>
        <v>#REF!</v>
      </c>
    </row>
    <row r="150" spans="1:19" s="81" customFormat="1" ht="30" customHeight="1" x14ac:dyDescent="0.25">
      <c r="A150" s="9">
        <v>146</v>
      </c>
      <c r="B150" s="5" t="s">
        <v>762</v>
      </c>
      <c r="C150" s="5" t="str">
        <f t="shared" si="69"/>
        <v>LÂMINA DE BISTURI Nº15C</v>
      </c>
      <c r="D150" s="6" t="s">
        <v>617</v>
      </c>
      <c r="E150" s="10" t="s">
        <v>274</v>
      </c>
      <c r="F150" s="52" t="e">
        <f>VLOOKUP(C150,#REF!,20,FALSE)</f>
        <v>#REF!</v>
      </c>
      <c r="G150" s="78">
        <v>1</v>
      </c>
      <c r="H150" s="78">
        <v>2</v>
      </c>
      <c r="I150" s="76">
        <f t="shared" si="72"/>
        <v>0.5</v>
      </c>
      <c r="J150" s="73">
        <f t="shared" si="73"/>
        <v>23</v>
      </c>
      <c r="K150" s="79">
        <f>J150*10/100+J150</f>
        <v>25.3</v>
      </c>
      <c r="L150" s="95">
        <f t="shared" si="76"/>
        <v>27.830000000000002</v>
      </c>
      <c r="M150" s="71" t="e">
        <f t="shared" si="67"/>
        <v>#REF!</v>
      </c>
      <c r="N150" s="82"/>
      <c r="O150" s="40"/>
      <c r="P150" s="36" t="e">
        <f t="shared" si="74"/>
        <v>#REF!</v>
      </c>
      <c r="Q150" s="38"/>
      <c r="R150" s="36" t="e">
        <f t="shared" si="75"/>
        <v>#REF!</v>
      </c>
      <c r="S150" s="37" t="e">
        <f t="shared" si="71"/>
        <v>#REF!</v>
      </c>
    </row>
    <row r="151" spans="1:19" s="81" customFormat="1" ht="30" customHeight="1" x14ac:dyDescent="0.25">
      <c r="A151" s="9">
        <v>147</v>
      </c>
      <c r="B151" s="5" t="s">
        <v>763</v>
      </c>
      <c r="C151" s="5" t="str">
        <f t="shared" si="69"/>
        <v>LÂMINA DE BISTURI Nº22</v>
      </c>
      <c r="D151" s="6" t="s">
        <v>618</v>
      </c>
      <c r="E151" s="10" t="s">
        <v>274</v>
      </c>
      <c r="F151" s="52" t="e">
        <f>VLOOKUP(C151,#REF!,20,FALSE)</f>
        <v>#REF!</v>
      </c>
      <c r="G151" s="78">
        <v>1</v>
      </c>
      <c r="H151" s="78">
        <v>2</v>
      </c>
      <c r="I151" s="76">
        <f t="shared" si="72"/>
        <v>0.5</v>
      </c>
      <c r="J151" s="73">
        <f t="shared" si="73"/>
        <v>23</v>
      </c>
      <c r="K151" s="79">
        <f>J151*10/100+J151</f>
        <v>25.3</v>
      </c>
      <c r="L151" s="95">
        <f t="shared" si="76"/>
        <v>27.830000000000002</v>
      </c>
      <c r="M151" s="71" t="e">
        <f t="shared" si="67"/>
        <v>#REF!</v>
      </c>
      <c r="N151" s="82"/>
      <c r="O151" s="40"/>
      <c r="P151" s="36" t="e">
        <f t="shared" si="74"/>
        <v>#REF!</v>
      </c>
      <c r="Q151" s="38"/>
      <c r="R151" s="36" t="e">
        <f t="shared" si="75"/>
        <v>#REF!</v>
      </c>
      <c r="S151" s="37" t="e">
        <f t="shared" si="71"/>
        <v>#REF!</v>
      </c>
    </row>
    <row r="152" spans="1:19" s="65" customFormat="1" ht="30" customHeight="1" x14ac:dyDescent="0.3">
      <c r="A152" s="9">
        <v>148</v>
      </c>
      <c r="B152" s="5" t="s">
        <v>313</v>
      </c>
      <c r="C152" s="5" t="str">
        <f t="shared" si="69"/>
        <v>LAMPARINA A ALCOOL</v>
      </c>
      <c r="D152" s="6" t="s">
        <v>475</v>
      </c>
      <c r="E152" s="10" t="s">
        <v>30</v>
      </c>
      <c r="F152" s="52" t="e">
        <f>VLOOKUP(C152,#REF!,20,FALSE)</f>
        <v>#REF!</v>
      </c>
      <c r="G152" s="60">
        <v>2</v>
      </c>
      <c r="H152" s="54">
        <v>1</v>
      </c>
      <c r="I152" s="54">
        <f t="shared" si="72"/>
        <v>2</v>
      </c>
      <c r="J152" s="55">
        <f t="shared" si="73"/>
        <v>10</v>
      </c>
      <c r="K152" s="56">
        <f>J152*50/100+J152</f>
        <v>15</v>
      </c>
      <c r="L152" s="56">
        <f t="shared" si="76"/>
        <v>16.5</v>
      </c>
      <c r="M152" s="20" t="e">
        <f t="shared" si="67"/>
        <v>#REF!</v>
      </c>
      <c r="N152" s="55"/>
      <c r="O152" s="62"/>
      <c r="P152" s="58" t="e">
        <f t="shared" si="74"/>
        <v>#REF!</v>
      </c>
      <c r="Q152" s="57"/>
      <c r="R152" s="58" t="e">
        <f t="shared" si="75"/>
        <v>#REF!</v>
      </c>
      <c r="S152" s="59" t="e">
        <f t="shared" si="71"/>
        <v>#REF!</v>
      </c>
    </row>
    <row r="153" spans="1:19" ht="30" customHeight="1" x14ac:dyDescent="0.3">
      <c r="A153" s="9">
        <v>149</v>
      </c>
      <c r="B153" s="5" t="s">
        <v>716</v>
      </c>
      <c r="C153" s="5" t="str">
        <f t="shared" si="69"/>
        <v>LENÇOL DE BORRACHA PARA ISOLAMENTO ABSOLUTO</v>
      </c>
      <c r="D153" s="6" t="s">
        <v>114</v>
      </c>
      <c r="E153" s="10" t="s">
        <v>115</v>
      </c>
      <c r="F153" s="52" t="e">
        <f>VLOOKUP(C153,#REF!,20,FALSE)</f>
        <v>#REF!</v>
      </c>
      <c r="G153" s="19">
        <v>8</v>
      </c>
      <c r="H153" s="20">
        <v>2</v>
      </c>
      <c r="I153" s="20">
        <f t="shared" ref="I153:I168" si="77">G153/H153</f>
        <v>4</v>
      </c>
      <c r="J153" s="19">
        <f t="shared" ref="J153:J168" si="78">(12-I153)*H153</f>
        <v>16</v>
      </c>
      <c r="K153" s="21">
        <f>J153*50/100+J153</f>
        <v>24</v>
      </c>
      <c r="L153" s="21">
        <f t="shared" ref="L153:L168" si="79">K153*10/100+K153</f>
        <v>26.4</v>
      </c>
      <c r="M153" s="20" t="e">
        <f t="shared" si="67"/>
        <v>#REF!</v>
      </c>
      <c r="N153" s="22"/>
      <c r="O153" s="40"/>
      <c r="P153" s="36" t="e">
        <f t="shared" si="64"/>
        <v>#REF!</v>
      </c>
      <c r="Q153" s="38"/>
      <c r="R153" s="36" t="e">
        <f t="shared" si="65"/>
        <v>#REF!</v>
      </c>
      <c r="S153" s="37" t="e">
        <f t="shared" ref="S153:S172" si="80">(P153+R153)/2</f>
        <v>#REF!</v>
      </c>
    </row>
    <row r="154" spans="1:19" ht="30" customHeight="1" x14ac:dyDescent="0.3">
      <c r="A154" s="9">
        <v>150</v>
      </c>
      <c r="B154" s="5" t="s">
        <v>717</v>
      </c>
      <c r="C154" s="5" t="str">
        <f t="shared" si="69"/>
        <v>LIMA DE PLÁSTICO</v>
      </c>
      <c r="D154" s="6" t="s">
        <v>272</v>
      </c>
      <c r="E154" s="10" t="s">
        <v>116</v>
      </c>
      <c r="F154" s="52" t="e">
        <f>VLOOKUP(C154,#REF!,20,FALSE)</f>
        <v>#REF!</v>
      </c>
      <c r="G154" s="24">
        <v>3</v>
      </c>
      <c r="H154" s="68">
        <v>1</v>
      </c>
      <c r="I154" s="20">
        <f t="shared" si="77"/>
        <v>3</v>
      </c>
      <c r="J154" s="19">
        <f t="shared" si="78"/>
        <v>9</v>
      </c>
      <c r="K154" s="21">
        <f>J154*50/100+J154</f>
        <v>13.5</v>
      </c>
      <c r="L154" s="21">
        <f t="shared" si="79"/>
        <v>14.85</v>
      </c>
      <c r="M154" s="20" t="e">
        <f t="shared" si="67"/>
        <v>#REF!</v>
      </c>
      <c r="N154" s="22"/>
      <c r="O154" s="40"/>
      <c r="P154" s="36" t="e">
        <f t="shared" si="64"/>
        <v>#REF!</v>
      </c>
      <c r="Q154" s="38"/>
      <c r="R154" s="36" t="e">
        <f t="shared" si="65"/>
        <v>#REF!</v>
      </c>
      <c r="S154" s="37" t="e">
        <f t="shared" si="80"/>
        <v>#REF!</v>
      </c>
    </row>
    <row r="155" spans="1:19" s="65" customFormat="1" ht="30" customHeight="1" x14ac:dyDescent="0.3">
      <c r="A155" s="9">
        <v>151</v>
      </c>
      <c r="B155" s="5" t="s">
        <v>792</v>
      </c>
      <c r="C155" s="5" t="str">
        <f t="shared" si="69"/>
        <v>LIMA ESPECIAL TIPO K 25 MM Nº 15 COM CURSOR</v>
      </c>
      <c r="D155" s="6" t="s">
        <v>476</v>
      </c>
      <c r="E155" s="10" t="s">
        <v>338</v>
      </c>
      <c r="F155" s="52" t="e">
        <f>VLOOKUP(C155,#REF!,20,FALSE)</f>
        <v>#REF!</v>
      </c>
      <c r="G155" s="63">
        <v>2</v>
      </c>
      <c r="H155" s="54">
        <v>1</v>
      </c>
      <c r="I155" s="54">
        <f t="shared" si="77"/>
        <v>2</v>
      </c>
      <c r="J155" s="55">
        <f t="shared" si="78"/>
        <v>10</v>
      </c>
      <c r="K155" s="56">
        <f>J155*50/100+J155</f>
        <v>15</v>
      </c>
      <c r="L155" s="56">
        <f t="shared" si="79"/>
        <v>16.5</v>
      </c>
      <c r="M155" s="20" t="e">
        <f t="shared" si="67"/>
        <v>#REF!</v>
      </c>
      <c r="N155" s="55"/>
      <c r="O155" s="62"/>
      <c r="P155" s="58" t="e">
        <f>M155*O155</f>
        <v>#REF!</v>
      </c>
      <c r="Q155" s="57"/>
      <c r="R155" s="58" t="e">
        <f>M155*Q155</f>
        <v>#REF!</v>
      </c>
      <c r="S155" s="59" t="e">
        <f t="shared" si="80"/>
        <v>#REF!</v>
      </c>
    </row>
    <row r="156" spans="1:19" s="81" customFormat="1" ht="30" customHeight="1" x14ac:dyDescent="0.25">
      <c r="A156" s="9">
        <v>152</v>
      </c>
      <c r="B156" s="5" t="s">
        <v>764</v>
      </c>
      <c r="C156" s="5" t="str">
        <f t="shared" si="69"/>
        <v>LIMA HEDSTROEM ODONTOPEDIÁTRICA - 1ª SÉRIE (15 - 40)</v>
      </c>
      <c r="D156" s="6" t="s">
        <v>619</v>
      </c>
      <c r="E156" s="10" t="s">
        <v>291</v>
      </c>
      <c r="F156" s="52" t="e">
        <f>VLOOKUP(C156,#REF!,20,FALSE)</f>
        <v>#REF!</v>
      </c>
      <c r="G156" s="73">
        <v>0</v>
      </c>
      <c r="H156" s="76">
        <v>1</v>
      </c>
      <c r="I156" s="76">
        <f t="shared" si="77"/>
        <v>0</v>
      </c>
      <c r="J156" s="73">
        <f t="shared" si="78"/>
        <v>12</v>
      </c>
      <c r="K156" s="79">
        <f>J156*10/100+J156</f>
        <v>13.2</v>
      </c>
      <c r="L156" s="21">
        <f t="shared" si="79"/>
        <v>14.52</v>
      </c>
      <c r="M156" s="20" t="e">
        <f t="shared" si="67"/>
        <v>#REF!</v>
      </c>
      <c r="N156" s="82" t="s">
        <v>600</v>
      </c>
      <c r="O156" s="40"/>
      <c r="P156" s="36" t="e">
        <f>M156*O156</f>
        <v>#REF!</v>
      </c>
      <c r="Q156" s="38"/>
      <c r="R156" s="36" t="e">
        <f>M156*Q156</f>
        <v>#REF!</v>
      </c>
      <c r="S156" s="37" t="e">
        <f t="shared" si="80"/>
        <v>#REF!</v>
      </c>
    </row>
    <row r="157" spans="1:19" s="81" customFormat="1" ht="30" customHeight="1" x14ac:dyDescent="0.25">
      <c r="A157" s="9">
        <v>153</v>
      </c>
      <c r="B157" s="5" t="s">
        <v>765</v>
      </c>
      <c r="C157" s="5" t="str">
        <f t="shared" si="69"/>
        <v>LIMA HEDSTROEM ODONTOPEDIÁTRICA - 2ª SÉRIE (45 - 80)</v>
      </c>
      <c r="D157" s="6" t="s">
        <v>620</v>
      </c>
      <c r="E157" s="10" t="s">
        <v>291</v>
      </c>
      <c r="F157" s="52" t="e">
        <f>VLOOKUP(C157,#REF!,20,FALSE)</f>
        <v>#REF!</v>
      </c>
      <c r="G157" s="78">
        <v>0</v>
      </c>
      <c r="H157" s="76">
        <v>1</v>
      </c>
      <c r="I157" s="76">
        <f t="shared" si="77"/>
        <v>0</v>
      </c>
      <c r="J157" s="73">
        <f t="shared" si="78"/>
        <v>12</v>
      </c>
      <c r="K157" s="79">
        <f>J157*10/100+J157</f>
        <v>13.2</v>
      </c>
      <c r="L157" s="21">
        <f t="shared" si="79"/>
        <v>14.52</v>
      </c>
      <c r="M157" s="20" t="e">
        <f t="shared" si="67"/>
        <v>#REF!</v>
      </c>
      <c r="N157" s="82" t="s">
        <v>600</v>
      </c>
      <c r="O157" s="40"/>
      <c r="P157" s="36" t="e">
        <f>M157*O157</f>
        <v>#REF!</v>
      </c>
      <c r="Q157" s="38"/>
      <c r="R157" s="36" t="e">
        <f>M157*Q157</f>
        <v>#REF!</v>
      </c>
      <c r="S157" s="37" t="e">
        <f t="shared" si="80"/>
        <v>#REF!</v>
      </c>
    </row>
    <row r="158" spans="1:19" s="65" customFormat="1" ht="30" customHeight="1" x14ac:dyDescent="0.3">
      <c r="A158" s="9">
        <v>154</v>
      </c>
      <c r="B158" s="5" t="s">
        <v>781</v>
      </c>
      <c r="C158" s="5" t="str">
        <f t="shared" si="69"/>
        <v>LIMA PARA OSSO SCHLUGER</v>
      </c>
      <c r="D158" s="6" t="s">
        <v>511</v>
      </c>
      <c r="E158" s="10" t="s">
        <v>30</v>
      </c>
      <c r="F158" s="52" t="e">
        <f>VLOOKUP(C158,#REF!,20,FALSE)</f>
        <v>#REF!</v>
      </c>
      <c r="G158" s="55">
        <v>0</v>
      </c>
      <c r="H158" s="54">
        <v>1</v>
      </c>
      <c r="I158" s="54">
        <f t="shared" si="77"/>
        <v>0</v>
      </c>
      <c r="J158" s="55">
        <f t="shared" si="78"/>
        <v>12</v>
      </c>
      <c r="K158" s="56">
        <f t="shared" ref="K158:K166" si="81">J158*50/100+J158</f>
        <v>18</v>
      </c>
      <c r="L158" s="56">
        <f t="shared" si="79"/>
        <v>19.8</v>
      </c>
      <c r="M158" s="20" t="e">
        <f t="shared" si="67"/>
        <v>#REF!</v>
      </c>
      <c r="N158" s="55"/>
      <c r="O158" s="62"/>
      <c r="P158" s="58" t="e">
        <f>M158*O158</f>
        <v>#REF!</v>
      </c>
      <c r="Q158" s="57"/>
      <c r="R158" s="58" t="e">
        <f>M158*Q158</f>
        <v>#REF!</v>
      </c>
      <c r="S158" s="59" t="e">
        <f t="shared" si="80"/>
        <v>#REF!</v>
      </c>
    </row>
    <row r="159" spans="1:19" s="65" customFormat="1" ht="30" customHeight="1" x14ac:dyDescent="0.3">
      <c r="A159" s="9">
        <v>155</v>
      </c>
      <c r="B159" s="5" t="s">
        <v>775</v>
      </c>
      <c r="C159" s="5" t="str">
        <f t="shared" si="69"/>
        <v>LIXA DIAMANTADA PARA ARCO MICROCUT REFIL</v>
      </c>
      <c r="D159" s="6" t="s">
        <v>477</v>
      </c>
      <c r="E159" s="10" t="s">
        <v>314</v>
      </c>
      <c r="F159" s="52" t="e">
        <f>VLOOKUP(C159,#REF!,20,FALSE)</f>
        <v>#REF!</v>
      </c>
      <c r="G159" s="60">
        <v>10</v>
      </c>
      <c r="H159" s="54">
        <v>2</v>
      </c>
      <c r="I159" s="54">
        <f t="shared" si="77"/>
        <v>5</v>
      </c>
      <c r="J159" s="55">
        <f t="shared" si="78"/>
        <v>14</v>
      </c>
      <c r="K159" s="56">
        <f t="shared" si="81"/>
        <v>21</v>
      </c>
      <c r="L159" s="56">
        <f t="shared" si="79"/>
        <v>23.1</v>
      </c>
      <c r="M159" s="20" t="e">
        <f t="shared" si="67"/>
        <v>#REF!</v>
      </c>
      <c r="N159" s="55"/>
      <c r="O159" s="62"/>
      <c r="P159" s="58" t="e">
        <f>M159*O159</f>
        <v>#REF!</v>
      </c>
      <c r="Q159" s="57"/>
      <c r="R159" s="58" t="e">
        <f>M159*Q159</f>
        <v>#REF!</v>
      </c>
      <c r="S159" s="59" t="e">
        <f t="shared" si="80"/>
        <v>#REF!</v>
      </c>
    </row>
    <row r="160" spans="1:19" ht="30" customHeight="1" x14ac:dyDescent="0.3">
      <c r="A160" s="9">
        <v>156</v>
      </c>
      <c r="B160" s="5" t="s">
        <v>718</v>
      </c>
      <c r="C160" s="5" t="str">
        <f t="shared" si="69"/>
        <v xml:space="preserve">LÍQUIDO PARA CIMENTO DE OXIFOSFATO DE ZINCO (ÓXIDO DE ZINCO)    </v>
      </c>
      <c r="D160" s="6" t="s">
        <v>117</v>
      </c>
      <c r="E160" s="10" t="s">
        <v>118</v>
      </c>
      <c r="F160" s="52" t="e">
        <f>VLOOKUP(C160,#REF!,20,FALSE)</f>
        <v>#REF!</v>
      </c>
      <c r="G160" s="19">
        <v>5</v>
      </c>
      <c r="H160" s="20">
        <v>1</v>
      </c>
      <c r="I160" s="20">
        <f t="shared" si="77"/>
        <v>5</v>
      </c>
      <c r="J160" s="19">
        <f t="shared" si="78"/>
        <v>7</v>
      </c>
      <c r="K160" s="21">
        <f t="shared" si="81"/>
        <v>10.5</v>
      </c>
      <c r="L160" s="21">
        <f t="shared" si="79"/>
        <v>11.55</v>
      </c>
      <c r="M160" s="20" t="e">
        <f t="shared" si="67"/>
        <v>#REF!</v>
      </c>
      <c r="N160" s="22"/>
      <c r="O160" s="40"/>
      <c r="P160" s="36" t="e">
        <f t="shared" si="64"/>
        <v>#REF!</v>
      </c>
      <c r="Q160" s="38"/>
      <c r="R160" s="36" t="e">
        <f t="shared" si="65"/>
        <v>#REF!</v>
      </c>
      <c r="S160" s="37" t="e">
        <f t="shared" si="80"/>
        <v>#REF!</v>
      </c>
    </row>
    <row r="161" spans="1:19" ht="30" customHeight="1" x14ac:dyDescent="0.3">
      <c r="A161" s="9">
        <v>157</v>
      </c>
      <c r="B161" s="5" t="s">
        <v>719</v>
      </c>
      <c r="C161" s="5" t="str">
        <f t="shared" si="69"/>
        <v xml:space="preserve">LÍQUIDO PARA RESINA ACRÍLICA AUTOPOLIMERIZÁVEL </v>
      </c>
      <c r="D161" s="6" t="s">
        <v>119</v>
      </c>
      <c r="E161" s="10" t="s">
        <v>120</v>
      </c>
      <c r="F161" s="52" t="e">
        <f>VLOOKUP(C161,#REF!,20,FALSE)</f>
        <v>#REF!</v>
      </c>
      <c r="G161" s="19">
        <v>7</v>
      </c>
      <c r="H161" s="20">
        <v>2</v>
      </c>
      <c r="I161" s="20">
        <f t="shared" si="77"/>
        <v>3.5</v>
      </c>
      <c r="J161" s="19">
        <f t="shared" si="78"/>
        <v>17</v>
      </c>
      <c r="K161" s="21">
        <f t="shared" si="81"/>
        <v>25.5</v>
      </c>
      <c r="L161" s="21">
        <f t="shared" si="79"/>
        <v>28.05</v>
      </c>
      <c r="M161" s="20" t="e">
        <f t="shared" si="67"/>
        <v>#REF!</v>
      </c>
      <c r="N161" s="22"/>
      <c r="O161" s="40"/>
      <c r="P161" s="36" t="e">
        <f t="shared" si="64"/>
        <v>#REF!</v>
      </c>
      <c r="Q161" s="38"/>
      <c r="R161" s="36" t="e">
        <f t="shared" si="65"/>
        <v>#REF!</v>
      </c>
      <c r="S161" s="37" t="e">
        <f t="shared" si="80"/>
        <v>#REF!</v>
      </c>
    </row>
    <row r="162" spans="1:19" ht="30" customHeight="1" x14ac:dyDescent="0.3">
      <c r="A162" s="9">
        <v>158</v>
      </c>
      <c r="B162" s="5" t="s">
        <v>720</v>
      </c>
      <c r="C162" s="5" t="str">
        <f t="shared" si="69"/>
        <v>LUVA CIRÚRGICA ESTÉRIL TAMANHO 6,5</v>
      </c>
      <c r="D162" s="6" t="s">
        <v>121</v>
      </c>
      <c r="E162" s="10" t="s">
        <v>122</v>
      </c>
      <c r="F162" s="52" t="e">
        <f>VLOOKUP(C162,#REF!,20,FALSE)</f>
        <v>#REF!</v>
      </c>
      <c r="G162" s="70">
        <v>402</v>
      </c>
      <c r="H162" s="71">
        <v>40</v>
      </c>
      <c r="I162" s="20">
        <f t="shared" si="77"/>
        <v>10.050000000000001</v>
      </c>
      <c r="J162" s="19">
        <f t="shared" si="78"/>
        <v>77.999999999999972</v>
      </c>
      <c r="K162" s="21">
        <f t="shared" si="81"/>
        <v>116.99999999999996</v>
      </c>
      <c r="L162" s="21">
        <f t="shared" si="79"/>
        <v>128.69999999999996</v>
      </c>
      <c r="M162" s="20" t="e">
        <f t="shared" si="67"/>
        <v>#REF!</v>
      </c>
      <c r="N162" s="22"/>
      <c r="O162" s="40"/>
      <c r="P162" s="36" t="e">
        <f t="shared" si="64"/>
        <v>#REF!</v>
      </c>
      <c r="Q162" s="38"/>
      <c r="R162" s="36" t="e">
        <f t="shared" si="65"/>
        <v>#REF!</v>
      </c>
      <c r="S162" s="37" t="e">
        <f t="shared" si="80"/>
        <v>#REF!</v>
      </c>
    </row>
    <row r="163" spans="1:19" ht="30" customHeight="1" x14ac:dyDescent="0.3">
      <c r="A163" s="9">
        <v>159</v>
      </c>
      <c r="B163" s="5" t="s">
        <v>721</v>
      </c>
      <c r="C163" s="5" t="str">
        <f t="shared" si="69"/>
        <v>LUVA CIRÚRGICA ESTÉRIL TAMANHO 7,0</v>
      </c>
      <c r="D163" s="6" t="s">
        <v>123</v>
      </c>
      <c r="E163" s="10" t="s">
        <v>122</v>
      </c>
      <c r="F163" s="52" t="e">
        <f>VLOOKUP(C163,#REF!,20,FALSE)</f>
        <v>#REF!</v>
      </c>
      <c r="G163" s="70">
        <v>20</v>
      </c>
      <c r="H163" s="71">
        <v>40</v>
      </c>
      <c r="I163" s="20">
        <f t="shared" si="77"/>
        <v>0.5</v>
      </c>
      <c r="J163" s="19">
        <f t="shared" si="78"/>
        <v>460</v>
      </c>
      <c r="K163" s="21">
        <f t="shared" si="81"/>
        <v>690</v>
      </c>
      <c r="L163" s="21">
        <f t="shared" si="79"/>
        <v>759</v>
      </c>
      <c r="M163" s="20" t="e">
        <f t="shared" si="67"/>
        <v>#REF!</v>
      </c>
      <c r="N163" s="22"/>
      <c r="O163" s="40"/>
      <c r="P163" s="36" t="e">
        <f t="shared" si="64"/>
        <v>#REF!</v>
      </c>
      <c r="Q163" s="38"/>
      <c r="R163" s="36" t="e">
        <f t="shared" si="65"/>
        <v>#REF!</v>
      </c>
      <c r="S163" s="37" t="e">
        <f t="shared" si="80"/>
        <v>#REF!</v>
      </c>
    </row>
    <row r="164" spans="1:19" ht="30" customHeight="1" x14ac:dyDescent="0.3">
      <c r="A164" s="9">
        <v>160</v>
      </c>
      <c r="B164" s="5" t="s">
        <v>722</v>
      </c>
      <c r="C164" s="5" t="str">
        <f t="shared" si="69"/>
        <v>LUVA CIRÚRGICA ESTÉRIL TAMANHO 7,5</v>
      </c>
      <c r="D164" s="6" t="s">
        <v>124</v>
      </c>
      <c r="E164" s="10" t="s">
        <v>122</v>
      </c>
      <c r="F164" s="52" t="e">
        <f>VLOOKUP(C164,#REF!,20,FALSE)</f>
        <v>#REF!</v>
      </c>
      <c r="G164" s="70">
        <v>51</v>
      </c>
      <c r="H164" s="71">
        <v>40</v>
      </c>
      <c r="I164" s="20">
        <f t="shared" si="77"/>
        <v>1.2749999999999999</v>
      </c>
      <c r="J164" s="19">
        <f t="shared" si="78"/>
        <v>429</v>
      </c>
      <c r="K164" s="21">
        <f t="shared" si="81"/>
        <v>643.5</v>
      </c>
      <c r="L164" s="21">
        <f t="shared" si="79"/>
        <v>707.85</v>
      </c>
      <c r="M164" s="20" t="e">
        <f t="shared" si="67"/>
        <v>#REF!</v>
      </c>
      <c r="N164" s="22"/>
      <c r="O164" s="40"/>
      <c r="P164" s="36" t="e">
        <f t="shared" si="64"/>
        <v>#REF!</v>
      </c>
      <c r="Q164" s="38"/>
      <c r="R164" s="36" t="e">
        <f t="shared" si="65"/>
        <v>#REF!</v>
      </c>
      <c r="S164" s="37" t="e">
        <f t="shared" si="80"/>
        <v>#REF!</v>
      </c>
    </row>
    <row r="165" spans="1:19" ht="30" customHeight="1" x14ac:dyDescent="0.3">
      <c r="A165" s="9">
        <v>161</v>
      </c>
      <c r="B165" s="5" t="s">
        <v>723</v>
      </c>
      <c r="C165" s="5" t="str">
        <f t="shared" si="69"/>
        <v>LUVA CIRÚRGICA ESTÉRIL TAMANHO 8,0</v>
      </c>
      <c r="D165" s="6" t="s">
        <v>125</v>
      </c>
      <c r="E165" s="10" t="s">
        <v>122</v>
      </c>
      <c r="F165" s="52" t="e">
        <f>VLOOKUP(C165,#REF!,20,FALSE)</f>
        <v>#REF!</v>
      </c>
      <c r="G165" s="70">
        <v>151</v>
      </c>
      <c r="H165" s="71">
        <v>40</v>
      </c>
      <c r="I165" s="20">
        <f t="shared" si="77"/>
        <v>3.7749999999999999</v>
      </c>
      <c r="J165" s="19">
        <f t="shared" si="78"/>
        <v>329</v>
      </c>
      <c r="K165" s="21">
        <f t="shared" si="81"/>
        <v>493.5</v>
      </c>
      <c r="L165" s="21">
        <f t="shared" si="79"/>
        <v>542.85</v>
      </c>
      <c r="M165" s="20" t="e">
        <f t="shared" si="67"/>
        <v>#REF!</v>
      </c>
      <c r="N165" s="22"/>
      <c r="O165" s="40"/>
      <c r="P165" s="36" t="e">
        <f t="shared" si="64"/>
        <v>#REF!</v>
      </c>
      <c r="Q165" s="38"/>
      <c r="R165" s="36" t="e">
        <f t="shared" si="65"/>
        <v>#REF!</v>
      </c>
      <c r="S165" s="37" t="e">
        <f t="shared" si="80"/>
        <v>#REF!</v>
      </c>
    </row>
    <row r="166" spans="1:19" ht="30" customHeight="1" x14ac:dyDescent="0.3">
      <c r="A166" s="9">
        <v>162</v>
      </c>
      <c r="B166" s="5" t="s">
        <v>724</v>
      </c>
      <c r="C166" s="5" t="str">
        <f t="shared" si="69"/>
        <v>LUVA CIRÚRGICA ESTÉRIL TAMANHO 8,5</v>
      </c>
      <c r="D166" s="6" t="s">
        <v>126</v>
      </c>
      <c r="E166" s="10" t="s">
        <v>122</v>
      </c>
      <c r="F166" s="52" t="e">
        <f>VLOOKUP(C166,#REF!,20,FALSE)</f>
        <v>#REF!</v>
      </c>
      <c r="G166" s="70">
        <v>0</v>
      </c>
      <c r="H166" s="71">
        <v>1</v>
      </c>
      <c r="I166" s="20">
        <f t="shared" si="77"/>
        <v>0</v>
      </c>
      <c r="J166" s="19">
        <f t="shared" si="78"/>
        <v>12</v>
      </c>
      <c r="K166" s="21">
        <f t="shared" si="81"/>
        <v>18</v>
      </c>
      <c r="L166" s="21">
        <f t="shared" si="79"/>
        <v>19.8</v>
      </c>
      <c r="M166" s="20" t="e">
        <f t="shared" si="67"/>
        <v>#REF!</v>
      </c>
      <c r="N166" s="22"/>
      <c r="O166" s="40"/>
      <c r="P166" s="36" t="e">
        <f t="shared" si="64"/>
        <v>#REF!</v>
      </c>
      <c r="Q166" s="38"/>
      <c r="R166" s="36" t="e">
        <f t="shared" si="65"/>
        <v>#REF!</v>
      </c>
      <c r="S166" s="37" t="e">
        <f t="shared" si="80"/>
        <v>#REF!</v>
      </c>
    </row>
    <row r="167" spans="1:19" s="81" customFormat="1" ht="30" customHeight="1" x14ac:dyDescent="0.25">
      <c r="A167" s="9">
        <v>163</v>
      </c>
      <c r="B167" s="5" t="s">
        <v>808</v>
      </c>
      <c r="C167" s="5" t="str">
        <f t="shared" si="69"/>
        <v>LUVA PARA CARPULE TIPO JACARÉ</v>
      </c>
      <c r="D167" s="6" t="s">
        <v>621</v>
      </c>
      <c r="E167" s="10" t="s">
        <v>417</v>
      </c>
      <c r="F167" s="52" t="e">
        <f>VLOOKUP(C167,#REF!,20,FALSE)</f>
        <v>#REF!</v>
      </c>
      <c r="G167" s="78">
        <v>0</v>
      </c>
      <c r="H167" s="78">
        <v>0.2</v>
      </c>
      <c r="I167" s="76">
        <f t="shared" si="77"/>
        <v>0</v>
      </c>
      <c r="J167" s="73">
        <f t="shared" si="78"/>
        <v>2.4000000000000004</v>
      </c>
      <c r="K167" s="79">
        <f>J167*10/100+J167</f>
        <v>2.6400000000000006</v>
      </c>
      <c r="L167" s="21">
        <f t="shared" si="79"/>
        <v>2.9040000000000008</v>
      </c>
      <c r="M167" s="20" t="e">
        <f t="shared" si="67"/>
        <v>#REF!</v>
      </c>
      <c r="N167" s="80"/>
      <c r="O167" s="40"/>
      <c r="P167" s="36" t="e">
        <f t="shared" ref="P167:P172" si="82">M167*O167</f>
        <v>#REF!</v>
      </c>
      <c r="Q167" s="38"/>
      <c r="R167" s="36" t="e">
        <f t="shared" ref="R167:R172" si="83">M167*Q167</f>
        <v>#REF!</v>
      </c>
      <c r="S167" s="37" t="e">
        <f t="shared" si="80"/>
        <v>#REF!</v>
      </c>
    </row>
    <row r="168" spans="1:19" s="81" customFormat="1" ht="30" customHeight="1" x14ac:dyDescent="0.25">
      <c r="A168" s="9">
        <v>164</v>
      </c>
      <c r="B168" s="5" t="s">
        <v>323</v>
      </c>
      <c r="C168" s="5" t="str">
        <f t="shared" si="69"/>
        <v>MÁSCARA DESCARTÁVEL TRIPLA CAMADA</v>
      </c>
      <c r="D168" s="75"/>
      <c r="E168" s="10" t="s">
        <v>23</v>
      </c>
      <c r="F168" s="52" t="e">
        <f>VLOOKUP(C168,#REF!,20,FALSE)</f>
        <v>#REF!</v>
      </c>
      <c r="G168" s="78">
        <v>108</v>
      </c>
      <c r="H168" s="78">
        <v>150</v>
      </c>
      <c r="I168" s="76">
        <f t="shared" si="77"/>
        <v>0.72</v>
      </c>
      <c r="J168" s="73">
        <f t="shared" si="78"/>
        <v>1692</v>
      </c>
      <c r="K168" s="79">
        <f>J168*10/100+J168</f>
        <v>1861.2</v>
      </c>
      <c r="L168" s="21">
        <f t="shared" si="79"/>
        <v>2047.3200000000002</v>
      </c>
      <c r="M168" s="20" t="e">
        <f t="shared" si="67"/>
        <v>#REF!</v>
      </c>
      <c r="N168" s="80"/>
      <c r="O168" s="40"/>
      <c r="P168" s="36" t="e">
        <f t="shared" si="82"/>
        <v>#REF!</v>
      </c>
      <c r="Q168" s="38"/>
      <c r="R168" s="36" t="e">
        <f t="shared" si="83"/>
        <v>#REF!</v>
      </c>
      <c r="S168" s="37" t="e">
        <f t="shared" si="80"/>
        <v>#REF!</v>
      </c>
    </row>
    <row r="169" spans="1:19" s="65" customFormat="1" ht="30" customHeight="1" x14ac:dyDescent="0.3">
      <c r="A169" s="9">
        <v>165</v>
      </c>
      <c r="B169" s="5" t="s">
        <v>315</v>
      </c>
      <c r="C169" s="5" t="str">
        <f t="shared" si="69"/>
        <v xml:space="preserve">MESA PLANO DE CAMPER </v>
      </c>
      <c r="D169" s="6" t="s">
        <v>478</v>
      </c>
      <c r="E169" s="10" t="s">
        <v>30</v>
      </c>
      <c r="F169" s="52" t="e">
        <f>VLOOKUP(C169,#REF!,20,FALSE)</f>
        <v>#REF!</v>
      </c>
      <c r="G169" s="60">
        <v>1</v>
      </c>
      <c r="H169" s="54">
        <v>0.5</v>
      </c>
      <c r="I169" s="54">
        <f t="shared" ref="I169:I200" si="84">G169/H169</f>
        <v>2</v>
      </c>
      <c r="J169" s="55">
        <f t="shared" ref="J169:J200" si="85">(12-I169)*H169</f>
        <v>5</v>
      </c>
      <c r="K169" s="56">
        <f>J169*50/100+J169</f>
        <v>7.5</v>
      </c>
      <c r="L169" s="56">
        <f t="shared" ref="L169:L200" si="86">K169*10/100+K169</f>
        <v>8.25</v>
      </c>
      <c r="M169" s="20" t="e">
        <f t="shared" ref="M169:M200" si="87">ROUND(L169,0)-F169</f>
        <v>#REF!</v>
      </c>
      <c r="N169" s="55"/>
      <c r="O169" s="62"/>
      <c r="P169" s="58" t="e">
        <f t="shared" si="82"/>
        <v>#REF!</v>
      </c>
      <c r="Q169" s="57"/>
      <c r="R169" s="58" t="e">
        <f t="shared" si="83"/>
        <v>#REF!</v>
      </c>
      <c r="S169" s="59" t="e">
        <f t="shared" si="80"/>
        <v>#REF!</v>
      </c>
    </row>
    <row r="170" spans="1:19" s="65" customFormat="1" ht="30" customHeight="1" x14ac:dyDescent="0.3">
      <c r="A170" s="9">
        <v>166</v>
      </c>
      <c r="B170" s="5" t="s">
        <v>316</v>
      </c>
      <c r="C170" s="5" t="str">
        <f t="shared" si="69"/>
        <v xml:space="preserve">MOLDEIRAS INOX PERFURADAS ADULTO </v>
      </c>
      <c r="D170" s="6" t="s">
        <v>479</v>
      </c>
      <c r="E170" s="10" t="s">
        <v>317</v>
      </c>
      <c r="F170" s="52" t="e">
        <f>VLOOKUP(C170,#REF!,20,FALSE)</f>
        <v>#REF!</v>
      </c>
      <c r="G170" s="60">
        <v>0</v>
      </c>
      <c r="H170" s="54">
        <v>1</v>
      </c>
      <c r="I170" s="54">
        <f t="shared" si="84"/>
        <v>0</v>
      </c>
      <c r="J170" s="55">
        <f t="shared" si="85"/>
        <v>12</v>
      </c>
      <c r="K170" s="56">
        <f>J170*50/100+J170</f>
        <v>18</v>
      </c>
      <c r="L170" s="56">
        <f t="shared" si="86"/>
        <v>19.8</v>
      </c>
      <c r="M170" s="20" t="e">
        <f t="shared" si="87"/>
        <v>#REF!</v>
      </c>
      <c r="N170" s="55"/>
      <c r="O170" s="62"/>
      <c r="P170" s="58" t="e">
        <f t="shared" si="82"/>
        <v>#REF!</v>
      </c>
      <c r="Q170" s="57"/>
      <c r="R170" s="58" t="e">
        <f t="shared" si="83"/>
        <v>#REF!</v>
      </c>
      <c r="S170" s="59" t="e">
        <f t="shared" si="80"/>
        <v>#REF!</v>
      </c>
    </row>
    <row r="171" spans="1:19" s="65" customFormat="1" ht="30" customHeight="1" x14ac:dyDescent="0.3">
      <c r="A171" s="9">
        <v>167</v>
      </c>
      <c r="B171" s="5" t="s">
        <v>327</v>
      </c>
      <c r="C171" s="5" t="str">
        <f t="shared" si="69"/>
        <v xml:space="preserve">MOLDEIRAS INOX RASA LISA  ADULTO </v>
      </c>
      <c r="D171" s="6" t="s">
        <v>480</v>
      </c>
      <c r="E171" s="10" t="s">
        <v>317</v>
      </c>
      <c r="F171" s="52" t="e">
        <f>VLOOKUP(C171,#REF!,20,FALSE)</f>
        <v>#REF!</v>
      </c>
      <c r="G171" s="60">
        <v>4</v>
      </c>
      <c r="H171" s="54">
        <v>1</v>
      </c>
      <c r="I171" s="54">
        <f t="shared" si="84"/>
        <v>4</v>
      </c>
      <c r="J171" s="55">
        <f t="shared" si="85"/>
        <v>8</v>
      </c>
      <c r="K171" s="56">
        <f>J171*50/100+J171</f>
        <v>12</v>
      </c>
      <c r="L171" s="56">
        <f t="shared" si="86"/>
        <v>13.2</v>
      </c>
      <c r="M171" s="20" t="e">
        <f t="shared" si="87"/>
        <v>#REF!</v>
      </c>
      <c r="N171" s="55"/>
      <c r="O171" s="62"/>
      <c r="P171" s="58" t="e">
        <f t="shared" si="82"/>
        <v>#REF!</v>
      </c>
      <c r="Q171" s="57"/>
      <c r="R171" s="58" t="e">
        <f t="shared" si="83"/>
        <v>#REF!</v>
      </c>
      <c r="S171" s="59" t="e">
        <f t="shared" si="80"/>
        <v>#REF!</v>
      </c>
    </row>
    <row r="172" spans="1:19" s="65" customFormat="1" ht="30" customHeight="1" x14ac:dyDescent="0.3">
      <c r="A172" s="9">
        <v>168</v>
      </c>
      <c r="B172" s="5" t="s">
        <v>793</v>
      </c>
      <c r="C172" s="5" t="str">
        <f t="shared" si="69"/>
        <v>MOLDEIRAS PLÁSTICAS PERFURADAS KIT 16 MOLDEIRAS 1 A 8 SUPERIOR E INFERIOR</v>
      </c>
      <c r="D172" s="6" t="s">
        <v>481</v>
      </c>
      <c r="E172" s="10" t="s">
        <v>339</v>
      </c>
      <c r="F172" s="52" t="e">
        <f>VLOOKUP(C172,#REF!,20,FALSE)</f>
        <v>#REF!</v>
      </c>
      <c r="G172" s="60">
        <v>1</v>
      </c>
      <c r="H172" s="54">
        <v>0.5</v>
      </c>
      <c r="I172" s="54">
        <f t="shared" si="84"/>
        <v>2</v>
      </c>
      <c r="J172" s="55">
        <f t="shared" si="85"/>
        <v>5</v>
      </c>
      <c r="K172" s="56">
        <f>J172*50/100+J172</f>
        <v>7.5</v>
      </c>
      <c r="L172" s="56">
        <f t="shared" si="86"/>
        <v>8.25</v>
      </c>
      <c r="M172" s="20" t="e">
        <f t="shared" si="87"/>
        <v>#REF!</v>
      </c>
      <c r="N172" s="55"/>
      <c r="O172" s="62"/>
      <c r="P172" s="58" t="e">
        <f t="shared" si="82"/>
        <v>#REF!</v>
      </c>
      <c r="Q172" s="57"/>
      <c r="R172" s="58" t="e">
        <f t="shared" si="83"/>
        <v>#REF!</v>
      </c>
      <c r="S172" s="59" t="e">
        <f t="shared" si="80"/>
        <v>#REF!</v>
      </c>
    </row>
    <row r="173" spans="1:19" ht="30" customHeight="1" x14ac:dyDescent="0.3">
      <c r="A173" s="9">
        <v>169</v>
      </c>
      <c r="B173" s="5" t="s">
        <v>725</v>
      </c>
      <c r="C173" s="5" t="str">
        <f t="shared" si="69"/>
        <v>ÓLEO LUBRIFICANTE ODONTOLÓGICO EM SPRAY</v>
      </c>
      <c r="D173" s="6" t="s">
        <v>127</v>
      </c>
      <c r="E173" s="10" t="s">
        <v>128</v>
      </c>
      <c r="F173" s="52" t="e">
        <f>VLOOKUP(C173,#REF!,20,FALSE)</f>
        <v>#REF!</v>
      </c>
      <c r="G173" s="19">
        <v>16</v>
      </c>
      <c r="H173" s="20">
        <v>10</v>
      </c>
      <c r="I173" s="20">
        <f t="shared" si="84"/>
        <v>1.6</v>
      </c>
      <c r="J173" s="19">
        <f t="shared" si="85"/>
        <v>104</v>
      </c>
      <c r="K173" s="21">
        <f t="shared" ref="K173:K188" si="88">J173*50/100+J173</f>
        <v>156</v>
      </c>
      <c r="L173" s="21">
        <f t="shared" si="86"/>
        <v>171.6</v>
      </c>
      <c r="M173" s="20" t="e">
        <f t="shared" si="87"/>
        <v>#REF!</v>
      </c>
      <c r="N173" s="22"/>
      <c r="O173" s="40"/>
      <c r="P173" s="36" t="e">
        <f t="shared" ref="P173:P204" si="89">M173*O173</f>
        <v>#REF!</v>
      </c>
      <c r="Q173" s="38"/>
      <c r="R173" s="36" t="e">
        <f t="shared" ref="R173:R204" si="90">M173*Q173</f>
        <v>#REF!</v>
      </c>
      <c r="S173" s="37" t="e">
        <f t="shared" ref="S173:S204" si="91">(P173+R173)/2</f>
        <v>#REF!</v>
      </c>
    </row>
    <row r="174" spans="1:19" ht="30" customHeight="1" x14ac:dyDescent="0.3">
      <c r="A174" s="9">
        <v>170</v>
      </c>
      <c r="B174" s="5" t="s">
        <v>726</v>
      </c>
      <c r="C174" s="5" t="str">
        <f t="shared" si="69"/>
        <v>ÓXIDO DE ZINCO PÓ</v>
      </c>
      <c r="D174" s="6" t="s">
        <v>129</v>
      </c>
      <c r="E174" s="10" t="s">
        <v>130</v>
      </c>
      <c r="F174" s="52" t="e">
        <f>VLOOKUP(C174,#REF!,20,FALSE)</f>
        <v>#REF!</v>
      </c>
      <c r="G174" s="19">
        <v>9</v>
      </c>
      <c r="H174" s="20">
        <v>1</v>
      </c>
      <c r="I174" s="20">
        <f t="shared" si="84"/>
        <v>9</v>
      </c>
      <c r="J174" s="19">
        <f t="shared" si="85"/>
        <v>3</v>
      </c>
      <c r="K174" s="21">
        <f t="shared" si="88"/>
        <v>4.5</v>
      </c>
      <c r="L174" s="21">
        <f t="shared" si="86"/>
        <v>4.95</v>
      </c>
      <c r="M174" s="20" t="e">
        <f t="shared" si="87"/>
        <v>#REF!</v>
      </c>
      <c r="N174" s="22"/>
      <c r="O174" s="40"/>
      <c r="P174" s="36" t="e">
        <f t="shared" si="89"/>
        <v>#REF!</v>
      </c>
      <c r="Q174" s="38"/>
      <c r="R174" s="36" t="e">
        <f t="shared" si="90"/>
        <v>#REF!</v>
      </c>
      <c r="S174" s="37" t="e">
        <f t="shared" si="91"/>
        <v>#REF!</v>
      </c>
    </row>
    <row r="175" spans="1:19" ht="30" customHeight="1" x14ac:dyDescent="0.3">
      <c r="A175" s="9">
        <v>171</v>
      </c>
      <c r="B175" s="5" t="s">
        <v>727</v>
      </c>
      <c r="C175" s="5" t="str">
        <f t="shared" si="69"/>
        <v>PAPEL CREPADO 40 X 40 CM</v>
      </c>
      <c r="D175" s="6" t="s">
        <v>131</v>
      </c>
      <c r="E175" s="10" t="s">
        <v>132</v>
      </c>
      <c r="F175" s="52" t="e">
        <f>VLOOKUP(C175,#REF!,20,FALSE)</f>
        <v>#REF!</v>
      </c>
      <c r="G175" s="19">
        <v>3</v>
      </c>
      <c r="H175" s="20">
        <v>1</v>
      </c>
      <c r="I175" s="20">
        <f t="shared" si="84"/>
        <v>3</v>
      </c>
      <c r="J175" s="19">
        <f t="shared" si="85"/>
        <v>9</v>
      </c>
      <c r="K175" s="21">
        <f t="shared" si="88"/>
        <v>13.5</v>
      </c>
      <c r="L175" s="21">
        <f t="shared" si="86"/>
        <v>14.85</v>
      </c>
      <c r="M175" s="20" t="e">
        <f t="shared" si="87"/>
        <v>#REF!</v>
      </c>
      <c r="N175" s="22"/>
      <c r="O175" s="40"/>
      <c r="P175" s="36" t="e">
        <f t="shared" si="89"/>
        <v>#REF!</v>
      </c>
      <c r="Q175" s="38"/>
      <c r="R175" s="36" t="e">
        <f t="shared" si="90"/>
        <v>#REF!</v>
      </c>
      <c r="S175" s="37" t="e">
        <f t="shared" si="91"/>
        <v>#REF!</v>
      </c>
    </row>
    <row r="176" spans="1:19" ht="30" customHeight="1" x14ac:dyDescent="0.3">
      <c r="A176" s="9">
        <v>172</v>
      </c>
      <c r="B176" s="5" t="s">
        <v>728</v>
      </c>
      <c r="C176" s="5" t="str">
        <f t="shared" si="69"/>
        <v xml:space="preserve">PARAMONOCLOROFENOL CANFORADO </v>
      </c>
      <c r="D176" s="6" t="s">
        <v>133</v>
      </c>
      <c r="E176" s="10" t="s">
        <v>92</v>
      </c>
      <c r="F176" s="52" t="e">
        <f>VLOOKUP(C176,#REF!,20,FALSE)</f>
        <v>#REF!</v>
      </c>
      <c r="G176" s="19">
        <v>4</v>
      </c>
      <c r="H176" s="20">
        <v>1</v>
      </c>
      <c r="I176" s="20">
        <f t="shared" si="84"/>
        <v>4</v>
      </c>
      <c r="J176" s="19">
        <f t="shared" si="85"/>
        <v>8</v>
      </c>
      <c r="K176" s="21">
        <f t="shared" si="88"/>
        <v>12</v>
      </c>
      <c r="L176" s="21">
        <f t="shared" si="86"/>
        <v>13.2</v>
      </c>
      <c r="M176" s="20" t="e">
        <f t="shared" si="87"/>
        <v>#REF!</v>
      </c>
      <c r="N176" s="48"/>
      <c r="O176" s="40"/>
      <c r="P176" s="36" t="e">
        <f t="shared" si="89"/>
        <v>#REF!</v>
      </c>
      <c r="Q176" s="38"/>
      <c r="R176" s="36" t="e">
        <f t="shared" si="90"/>
        <v>#REF!</v>
      </c>
      <c r="S176" s="37" t="e">
        <f t="shared" si="91"/>
        <v>#REF!</v>
      </c>
    </row>
    <row r="177" spans="1:19" ht="30" customHeight="1" x14ac:dyDescent="0.3">
      <c r="A177" s="9">
        <v>173</v>
      </c>
      <c r="B177" s="5" t="s">
        <v>729</v>
      </c>
      <c r="C177" s="5" t="str">
        <f t="shared" si="69"/>
        <v xml:space="preserve">PASTA DE HIDRÓXIDO DE CÁLCIO 35% </v>
      </c>
      <c r="D177" s="6" t="s">
        <v>134</v>
      </c>
      <c r="E177" s="10" t="s">
        <v>135</v>
      </c>
      <c r="F177" s="52" t="e">
        <f>VLOOKUP(C177,#REF!,20,FALSE)</f>
        <v>#REF!</v>
      </c>
      <c r="G177" s="19">
        <v>0</v>
      </c>
      <c r="H177" s="20">
        <v>1</v>
      </c>
      <c r="I177" s="20">
        <f t="shared" si="84"/>
        <v>0</v>
      </c>
      <c r="J177" s="19">
        <f t="shared" si="85"/>
        <v>12</v>
      </c>
      <c r="K177" s="21">
        <f t="shared" si="88"/>
        <v>18</v>
      </c>
      <c r="L177" s="21">
        <f t="shared" si="86"/>
        <v>19.8</v>
      </c>
      <c r="M177" s="20" t="e">
        <f t="shared" si="87"/>
        <v>#REF!</v>
      </c>
      <c r="N177" s="22"/>
      <c r="O177" s="40"/>
      <c r="P177" s="36" t="e">
        <f t="shared" si="89"/>
        <v>#REF!</v>
      </c>
      <c r="Q177" s="38"/>
      <c r="R177" s="36" t="e">
        <f t="shared" si="90"/>
        <v>#REF!</v>
      </c>
      <c r="S177" s="37" t="e">
        <f t="shared" si="91"/>
        <v>#REF!</v>
      </c>
    </row>
    <row r="178" spans="1:19" s="65" customFormat="1" ht="30" customHeight="1" x14ac:dyDescent="0.3">
      <c r="A178" s="9">
        <v>174</v>
      </c>
      <c r="B178" s="5" t="s">
        <v>794</v>
      </c>
      <c r="C178" s="5" t="str">
        <f t="shared" si="69"/>
        <v>PASTA DE POLIMENTO OXIDO ALUMÍNIO DIAMANTADA 4G</v>
      </c>
      <c r="D178" s="6" t="s">
        <v>483</v>
      </c>
      <c r="E178" s="10" t="s">
        <v>30</v>
      </c>
      <c r="F178" s="52" t="e">
        <f>VLOOKUP(C178,#REF!,20,FALSE)</f>
        <v>#REF!</v>
      </c>
      <c r="G178" s="60">
        <v>0</v>
      </c>
      <c r="H178" s="54">
        <v>2</v>
      </c>
      <c r="I178" s="54">
        <f t="shared" si="84"/>
        <v>0</v>
      </c>
      <c r="J178" s="55">
        <f t="shared" si="85"/>
        <v>24</v>
      </c>
      <c r="K178" s="56">
        <f t="shared" si="88"/>
        <v>36</v>
      </c>
      <c r="L178" s="56">
        <f t="shared" si="86"/>
        <v>39.6</v>
      </c>
      <c r="M178" s="20" t="e">
        <f t="shared" si="87"/>
        <v>#REF!</v>
      </c>
      <c r="N178" s="55"/>
      <c r="O178" s="62"/>
      <c r="P178" s="58" t="e">
        <f t="shared" si="89"/>
        <v>#REF!</v>
      </c>
      <c r="Q178" s="57"/>
      <c r="R178" s="58" t="e">
        <f t="shared" si="90"/>
        <v>#REF!</v>
      </c>
      <c r="S178" s="59" t="e">
        <f t="shared" si="91"/>
        <v>#REF!</v>
      </c>
    </row>
    <row r="179" spans="1:19" s="65" customFormat="1" ht="30" customHeight="1" x14ac:dyDescent="0.3">
      <c r="A179" s="9">
        <v>175</v>
      </c>
      <c r="B179" s="5" t="s">
        <v>776</v>
      </c>
      <c r="C179" s="5" t="str">
        <f t="shared" si="69"/>
        <v>PASTA DIAMANTADA UNIVERSAL PARA POLIMENTO 2G</v>
      </c>
      <c r="D179" s="6" t="s">
        <v>482</v>
      </c>
      <c r="E179" s="10" t="s">
        <v>30</v>
      </c>
      <c r="F179" s="52" t="e">
        <f>VLOOKUP(C179,#REF!,20,FALSE)</f>
        <v>#REF!</v>
      </c>
      <c r="G179" s="60">
        <v>0</v>
      </c>
      <c r="H179" s="54">
        <v>1</v>
      </c>
      <c r="I179" s="54">
        <f t="shared" si="84"/>
        <v>0</v>
      </c>
      <c r="J179" s="55">
        <f t="shared" si="85"/>
        <v>12</v>
      </c>
      <c r="K179" s="56">
        <f t="shared" si="88"/>
        <v>18</v>
      </c>
      <c r="L179" s="56">
        <f t="shared" si="86"/>
        <v>19.8</v>
      </c>
      <c r="M179" s="20" t="e">
        <f t="shared" si="87"/>
        <v>#REF!</v>
      </c>
      <c r="N179" s="55"/>
      <c r="O179" s="62"/>
      <c r="P179" s="58" t="e">
        <f t="shared" si="89"/>
        <v>#REF!</v>
      </c>
      <c r="Q179" s="57"/>
      <c r="R179" s="58" t="e">
        <f t="shared" si="90"/>
        <v>#REF!</v>
      </c>
      <c r="S179" s="59" t="e">
        <f t="shared" si="91"/>
        <v>#REF!</v>
      </c>
    </row>
    <row r="180" spans="1:19" s="65" customFormat="1" ht="30" customHeight="1" x14ac:dyDescent="0.3">
      <c r="A180" s="9">
        <v>176</v>
      </c>
      <c r="B180" s="5" t="s">
        <v>786</v>
      </c>
      <c r="C180" s="5" t="str">
        <f t="shared" si="69"/>
        <v>PEÇA RETA (BAIXA ROTAÇÃO)</v>
      </c>
      <c r="D180" s="6" t="s">
        <v>449</v>
      </c>
      <c r="E180" s="10" t="s">
        <v>30</v>
      </c>
      <c r="F180" s="52" t="e">
        <f>VLOOKUP(C180,#REF!,20,FALSE)</f>
        <v>#REF!</v>
      </c>
      <c r="G180" s="64">
        <v>0</v>
      </c>
      <c r="H180" s="54">
        <v>2</v>
      </c>
      <c r="I180" s="54">
        <f t="shared" si="84"/>
        <v>0</v>
      </c>
      <c r="J180" s="55">
        <f t="shared" si="85"/>
        <v>24</v>
      </c>
      <c r="K180" s="56">
        <f t="shared" si="88"/>
        <v>36</v>
      </c>
      <c r="L180" s="56">
        <f t="shared" si="86"/>
        <v>39.6</v>
      </c>
      <c r="M180" s="20" t="e">
        <f t="shared" si="87"/>
        <v>#REF!</v>
      </c>
      <c r="N180" s="55"/>
      <c r="O180" s="62"/>
      <c r="P180" s="58" t="e">
        <f t="shared" si="89"/>
        <v>#REF!</v>
      </c>
      <c r="Q180" s="57"/>
      <c r="R180" s="58" t="e">
        <f t="shared" si="90"/>
        <v>#REF!</v>
      </c>
      <c r="S180" s="59" t="e">
        <f t="shared" si="91"/>
        <v>#REF!</v>
      </c>
    </row>
    <row r="181" spans="1:19" ht="30" customHeight="1" x14ac:dyDescent="0.3">
      <c r="A181" s="9">
        <v>177</v>
      </c>
      <c r="B181" s="5" t="s">
        <v>730</v>
      </c>
      <c r="C181" s="5" t="str">
        <f t="shared" si="69"/>
        <v>PEDRA POMES EXTRAFINA</v>
      </c>
      <c r="D181" s="6" t="s">
        <v>136</v>
      </c>
      <c r="E181" s="10" t="s">
        <v>137</v>
      </c>
      <c r="F181" s="52" t="e">
        <f>VLOOKUP(C181,#REF!,20,FALSE)</f>
        <v>#REF!</v>
      </c>
      <c r="G181" s="19">
        <v>6</v>
      </c>
      <c r="H181" s="20">
        <v>1</v>
      </c>
      <c r="I181" s="20">
        <f t="shared" si="84"/>
        <v>6</v>
      </c>
      <c r="J181" s="19">
        <f t="shared" si="85"/>
        <v>6</v>
      </c>
      <c r="K181" s="21">
        <f t="shared" si="88"/>
        <v>9</v>
      </c>
      <c r="L181" s="21">
        <f t="shared" si="86"/>
        <v>9.9</v>
      </c>
      <c r="M181" s="20" t="e">
        <f t="shared" si="87"/>
        <v>#REF!</v>
      </c>
      <c r="N181" s="48"/>
      <c r="O181" s="40"/>
      <c r="P181" s="36" t="e">
        <f t="shared" si="89"/>
        <v>#REF!</v>
      </c>
      <c r="Q181" s="38"/>
      <c r="R181" s="36" t="e">
        <f t="shared" si="90"/>
        <v>#REF!</v>
      </c>
      <c r="S181" s="37" t="e">
        <f t="shared" si="91"/>
        <v>#REF!</v>
      </c>
    </row>
    <row r="182" spans="1:19" s="65" customFormat="1" ht="30" customHeight="1" x14ac:dyDescent="0.3">
      <c r="A182" s="9">
        <v>178</v>
      </c>
      <c r="B182" s="5" t="s">
        <v>795</v>
      </c>
      <c r="C182" s="5" t="str">
        <f t="shared" si="69"/>
        <v>PINÇA ALLIS 16CM</v>
      </c>
      <c r="D182" s="6" t="s">
        <v>484</v>
      </c>
      <c r="E182" s="10" t="s">
        <v>30</v>
      </c>
      <c r="F182" s="52" t="e">
        <f>VLOOKUP(C182,#REF!,20,FALSE)</f>
        <v>#REF!</v>
      </c>
      <c r="G182" s="64">
        <v>6</v>
      </c>
      <c r="H182" s="54">
        <v>1</v>
      </c>
      <c r="I182" s="54">
        <f t="shared" si="84"/>
        <v>6</v>
      </c>
      <c r="J182" s="55">
        <f t="shared" si="85"/>
        <v>6</v>
      </c>
      <c r="K182" s="56">
        <f t="shared" si="88"/>
        <v>9</v>
      </c>
      <c r="L182" s="56">
        <f t="shared" si="86"/>
        <v>9.9</v>
      </c>
      <c r="M182" s="20" t="e">
        <f t="shared" si="87"/>
        <v>#REF!</v>
      </c>
      <c r="N182" s="55"/>
      <c r="O182" s="62"/>
      <c r="P182" s="58" t="e">
        <f t="shared" si="89"/>
        <v>#REF!</v>
      </c>
      <c r="Q182" s="57"/>
      <c r="R182" s="58" t="e">
        <f t="shared" si="90"/>
        <v>#REF!</v>
      </c>
      <c r="S182" s="59" t="e">
        <f t="shared" si="91"/>
        <v>#REF!</v>
      </c>
    </row>
    <row r="183" spans="1:19" s="65" customFormat="1" ht="30" customHeight="1" x14ac:dyDescent="0.3">
      <c r="A183" s="9">
        <v>179</v>
      </c>
      <c r="B183" s="5" t="s">
        <v>340</v>
      </c>
      <c r="C183" s="5" t="str">
        <f t="shared" si="69"/>
        <v>PINCA BACKAUS ACO INOXIDAVEL 13 CM</v>
      </c>
      <c r="D183" s="6" t="s">
        <v>485</v>
      </c>
      <c r="E183" s="10" t="s">
        <v>30</v>
      </c>
      <c r="F183" s="52" t="e">
        <f>VLOOKUP(C183,#REF!,20,FALSE)</f>
        <v>#REF!</v>
      </c>
      <c r="G183" s="60">
        <v>6</v>
      </c>
      <c r="H183" s="54">
        <v>1</v>
      </c>
      <c r="I183" s="54">
        <f t="shared" si="84"/>
        <v>6</v>
      </c>
      <c r="J183" s="55">
        <f t="shared" si="85"/>
        <v>6</v>
      </c>
      <c r="K183" s="56">
        <f t="shared" si="88"/>
        <v>9</v>
      </c>
      <c r="L183" s="56">
        <f t="shared" si="86"/>
        <v>9.9</v>
      </c>
      <c r="M183" s="20" t="e">
        <f t="shared" si="87"/>
        <v>#REF!</v>
      </c>
      <c r="N183" s="55"/>
      <c r="O183" s="62"/>
      <c r="P183" s="58" t="e">
        <f t="shared" si="89"/>
        <v>#REF!</v>
      </c>
      <c r="Q183" s="57"/>
      <c r="R183" s="58" t="e">
        <f t="shared" si="90"/>
        <v>#REF!</v>
      </c>
      <c r="S183" s="59" t="e">
        <f t="shared" si="91"/>
        <v>#REF!</v>
      </c>
    </row>
    <row r="184" spans="1:19" s="65" customFormat="1" ht="30" customHeight="1" x14ac:dyDescent="0.3">
      <c r="A184" s="9">
        <v>180</v>
      </c>
      <c r="B184" s="5" t="s">
        <v>341</v>
      </c>
      <c r="C184" s="5" t="str">
        <f t="shared" si="69"/>
        <v>PINCA DE DISSECCAO ANATOMICA ACO INOXIDAVEL 16 CM</v>
      </c>
      <c r="D184" s="6" t="s">
        <v>486</v>
      </c>
      <c r="E184" s="10" t="s">
        <v>30</v>
      </c>
      <c r="F184" s="52" t="e">
        <f>VLOOKUP(C184,#REF!,20,FALSE)</f>
        <v>#REF!</v>
      </c>
      <c r="G184" s="55">
        <v>0</v>
      </c>
      <c r="H184" s="54">
        <v>1</v>
      </c>
      <c r="I184" s="54">
        <f t="shared" si="84"/>
        <v>0</v>
      </c>
      <c r="J184" s="55">
        <f t="shared" si="85"/>
        <v>12</v>
      </c>
      <c r="K184" s="56">
        <f t="shared" si="88"/>
        <v>18</v>
      </c>
      <c r="L184" s="56">
        <f t="shared" si="86"/>
        <v>19.8</v>
      </c>
      <c r="M184" s="20" t="e">
        <f t="shared" si="87"/>
        <v>#REF!</v>
      </c>
      <c r="N184" s="55"/>
      <c r="O184" s="62"/>
      <c r="P184" s="58" t="e">
        <f t="shared" si="89"/>
        <v>#REF!</v>
      </c>
      <c r="Q184" s="57"/>
      <c r="R184" s="58" t="e">
        <f t="shared" si="90"/>
        <v>#REF!</v>
      </c>
      <c r="S184" s="59" t="e">
        <f t="shared" si="91"/>
        <v>#REF!</v>
      </c>
    </row>
    <row r="185" spans="1:19" s="65" customFormat="1" ht="30" customHeight="1" x14ac:dyDescent="0.3">
      <c r="A185" s="9">
        <v>181</v>
      </c>
      <c r="B185" s="5" t="s">
        <v>796</v>
      </c>
      <c r="C185" s="5" t="str">
        <f t="shared" si="69"/>
        <v>PINÇA DE DISSECÇÃO ANATÔMICA DENTE DE RATO 16 CM</v>
      </c>
      <c r="D185" s="6" t="s">
        <v>487</v>
      </c>
      <c r="E185" s="10" t="s">
        <v>30</v>
      </c>
      <c r="F185" s="52" t="e">
        <f>VLOOKUP(C185,#REF!,20,FALSE)</f>
        <v>#REF!</v>
      </c>
      <c r="G185" s="55">
        <v>1</v>
      </c>
      <c r="H185" s="54">
        <v>1</v>
      </c>
      <c r="I185" s="54">
        <f t="shared" si="84"/>
        <v>1</v>
      </c>
      <c r="J185" s="55">
        <f t="shared" si="85"/>
        <v>11</v>
      </c>
      <c r="K185" s="56">
        <f t="shared" si="88"/>
        <v>16.5</v>
      </c>
      <c r="L185" s="56">
        <f t="shared" si="86"/>
        <v>18.149999999999999</v>
      </c>
      <c r="M185" s="20" t="e">
        <f t="shared" si="87"/>
        <v>#REF!</v>
      </c>
      <c r="N185" s="55"/>
      <c r="O185" s="62"/>
      <c r="P185" s="58" t="e">
        <f t="shared" si="89"/>
        <v>#REF!</v>
      </c>
      <c r="Q185" s="57"/>
      <c r="R185" s="58" t="e">
        <f t="shared" si="90"/>
        <v>#REF!</v>
      </c>
      <c r="S185" s="59" t="e">
        <f t="shared" si="91"/>
        <v>#REF!</v>
      </c>
    </row>
    <row r="186" spans="1:19" s="65" customFormat="1" ht="30" customHeight="1" x14ac:dyDescent="0.3">
      <c r="A186" s="9">
        <v>182</v>
      </c>
      <c r="B186" s="5" t="s">
        <v>797</v>
      </c>
      <c r="C186" s="5" t="str">
        <f t="shared" si="69"/>
        <v>PINÇA KELLY RETA 14 CM (HEMOSTÁTICA)</v>
      </c>
      <c r="D186" s="6" t="s">
        <v>488</v>
      </c>
      <c r="E186" s="10" t="s">
        <v>30</v>
      </c>
      <c r="F186" s="52" t="e">
        <f>VLOOKUP(C186,#REF!,20,FALSE)</f>
        <v>#REF!</v>
      </c>
      <c r="G186" s="55">
        <v>7</v>
      </c>
      <c r="H186" s="54">
        <v>1</v>
      </c>
      <c r="I186" s="54">
        <f t="shared" si="84"/>
        <v>7</v>
      </c>
      <c r="J186" s="55">
        <f t="shared" si="85"/>
        <v>5</v>
      </c>
      <c r="K186" s="56">
        <f t="shared" si="88"/>
        <v>7.5</v>
      </c>
      <c r="L186" s="56">
        <f t="shared" si="86"/>
        <v>8.25</v>
      </c>
      <c r="M186" s="20" t="e">
        <f t="shared" si="87"/>
        <v>#REF!</v>
      </c>
      <c r="N186" s="55"/>
      <c r="O186" s="62"/>
      <c r="P186" s="58" t="e">
        <f t="shared" si="89"/>
        <v>#REF!</v>
      </c>
      <c r="Q186" s="57"/>
      <c r="R186" s="58" t="e">
        <f t="shared" si="90"/>
        <v>#REF!</v>
      </c>
      <c r="S186" s="59" t="e">
        <f t="shared" si="91"/>
        <v>#REF!</v>
      </c>
    </row>
    <row r="187" spans="1:19" s="65" customFormat="1" ht="30" customHeight="1" x14ac:dyDescent="0.3">
      <c r="A187" s="9">
        <v>183</v>
      </c>
      <c r="B187" s="5" t="s">
        <v>342</v>
      </c>
      <c r="C187" s="5" t="str">
        <f t="shared" si="69"/>
        <v>PINCA KELLY CURVA ACO INOXIDAVEL 16 CM</v>
      </c>
      <c r="D187" s="6" t="s">
        <v>489</v>
      </c>
      <c r="E187" s="10" t="s">
        <v>30</v>
      </c>
      <c r="F187" s="52" t="e">
        <f>VLOOKUP(C187,#REF!,20,FALSE)</f>
        <v>#REF!</v>
      </c>
      <c r="G187" s="73">
        <v>7</v>
      </c>
      <c r="H187" s="54">
        <v>1</v>
      </c>
      <c r="I187" s="54">
        <f t="shared" si="84"/>
        <v>7</v>
      </c>
      <c r="J187" s="55">
        <f t="shared" si="85"/>
        <v>5</v>
      </c>
      <c r="K187" s="56">
        <f t="shared" si="88"/>
        <v>7.5</v>
      </c>
      <c r="L187" s="56">
        <f t="shared" si="86"/>
        <v>8.25</v>
      </c>
      <c r="M187" s="20" t="e">
        <f t="shared" si="87"/>
        <v>#REF!</v>
      </c>
      <c r="N187" s="55"/>
      <c r="O187" s="62"/>
      <c r="P187" s="58" t="e">
        <f t="shared" si="89"/>
        <v>#REF!</v>
      </c>
      <c r="Q187" s="57"/>
      <c r="R187" s="58" t="e">
        <f t="shared" si="90"/>
        <v>#REF!</v>
      </c>
      <c r="S187" s="59" t="e">
        <f t="shared" si="91"/>
        <v>#REF!</v>
      </c>
    </row>
    <row r="188" spans="1:19" s="65" customFormat="1" ht="30" customHeight="1" x14ac:dyDescent="0.3">
      <c r="A188" s="9">
        <v>184</v>
      </c>
      <c r="B188" s="5" t="s">
        <v>803</v>
      </c>
      <c r="C188" s="5" t="str">
        <f t="shared" si="69"/>
        <v>PINÇA HALSTEAD MOSQUITO (HEMOSTÁTICA) CURVA 14CM</v>
      </c>
      <c r="D188" s="6" t="s">
        <v>490</v>
      </c>
      <c r="E188" s="10" t="s">
        <v>30</v>
      </c>
      <c r="F188" s="52" t="e">
        <f>VLOOKUP(C188,#REF!,20,FALSE)</f>
        <v>#REF!</v>
      </c>
      <c r="G188" s="55">
        <v>7</v>
      </c>
      <c r="H188" s="54">
        <v>1</v>
      </c>
      <c r="I188" s="54">
        <f t="shared" si="84"/>
        <v>7</v>
      </c>
      <c r="J188" s="55">
        <f t="shared" si="85"/>
        <v>5</v>
      </c>
      <c r="K188" s="56">
        <f t="shared" si="88"/>
        <v>7.5</v>
      </c>
      <c r="L188" s="56">
        <f t="shared" si="86"/>
        <v>8.25</v>
      </c>
      <c r="M188" s="20" t="e">
        <f t="shared" si="87"/>
        <v>#REF!</v>
      </c>
      <c r="N188" s="55"/>
      <c r="O188" s="62"/>
      <c r="P188" s="58" t="e">
        <f t="shared" si="89"/>
        <v>#REF!</v>
      </c>
      <c r="Q188" s="57"/>
      <c r="R188" s="58" t="e">
        <f t="shared" si="90"/>
        <v>#REF!</v>
      </c>
      <c r="S188" s="59" t="e">
        <f t="shared" si="91"/>
        <v>#REF!</v>
      </c>
    </row>
    <row r="189" spans="1:19" s="81" customFormat="1" ht="30" customHeight="1" x14ac:dyDescent="0.25">
      <c r="A189" s="9">
        <v>185</v>
      </c>
      <c r="B189" s="5" t="s">
        <v>814</v>
      </c>
      <c r="C189" s="5" t="str">
        <f t="shared" si="69"/>
        <v>PINÇA HEMOSTÁTICA MOSQUITO HALSTEAD 12,5CM CURVA</v>
      </c>
      <c r="D189" s="6" t="s">
        <v>622</v>
      </c>
      <c r="E189" s="10" t="s">
        <v>30</v>
      </c>
      <c r="F189" s="52" t="e">
        <f>VLOOKUP(C189,#REF!,20,FALSE)</f>
        <v>#REF!</v>
      </c>
      <c r="G189" s="78">
        <v>3</v>
      </c>
      <c r="H189" s="78">
        <v>1.5</v>
      </c>
      <c r="I189" s="76">
        <f t="shared" si="84"/>
        <v>2</v>
      </c>
      <c r="J189" s="73">
        <f t="shared" si="85"/>
        <v>15</v>
      </c>
      <c r="K189" s="79">
        <f>J189*10/100+J189</f>
        <v>16.5</v>
      </c>
      <c r="L189" s="21">
        <f t="shared" si="86"/>
        <v>18.149999999999999</v>
      </c>
      <c r="M189" s="20" t="e">
        <f t="shared" si="87"/>
        <v>#REF!</v>
      </c>
      <c r="N189" s="82"/>
      <c r="O189" s="40"/>
      <c r="P189" s="36" t="e">
        <f t="shared" si="89"/>
        <v>#REF!</v>
      </c>
      <c r="Q189" s="38"/>
      <c r="R189" s="36" t="e">
        <f t="shared" si="90"/>
        <v>#REF!</v>
      </c>
      <c r="S189" s="37" t="e">
        <f t="shared" si="91"/>
        <v>#REF!</v>
      </c>
    </row>
    <row r="190" spans="1:19" s="65" customFormat="1" ht="30" customHeight="1" x14ac:dyDescent="0.3">
      <c r="A190" s="9">
        <v>186</v>
      </c>
      <c r="B190" s="5" t="s">
        <v>788</v>
      </c>
      <c r="C190" s="5" t="str">
        <f t="shared" si="69"/>
        <v xml:space="preserve">PINÇA PERRY COM CANALETA </v>
      </c>
      <c r="D190" s="6" t="s">
        <v>491</v>
      </c>
      <c r="E190" s="10" t="s">
        <v>30</v>
      </c>
      <c r="F190" s="52" t="e">
        <f>VLOOKUP(C190,#REF!,20,FALSE)</f>
        <v>#REF!</v>
      </c>
      <c r="G190" s="55">
        <v>5</v>
      </c>
      <c r="H190" s="54">
        <v>1</v>
      </c>
      <c r="I190" s="54">
        <f t="shared" si="84"/>
        <v>5</v>
      </c>
      <c r="J190" s="55">
        <f t="shared" si="85"/>
        <v>7</v>
      </c>
      <c r="K190" s="56">
        <f t="shared" ref="K190:K218" si="92">J190*50/100+J190</f>
        <v>10.5</v>
      </c>
      <c r="L190" s="56">
        <f t="shared" si="86"/>
        <v>11.55</v>
      </c>
      <c r="M190" s="20" t="e">
        <f t="shared" si="87"/>
        <v>#REF!</v>
      </c>
      <c r="N190" s="55"/>
      <c r="O190" s="62"/>
      <c r="P190" s="58" t="e">
        <f t="shared" si="89"/>
        <v>#REF!</v>
      </c>
      <c r="Q190" s="57"/>
      <c r="R190" s="58" t="e">
        <f t="shared" si="90"/>
        <v>#REF!</v>
      </c>
      <c r="S190" s="59" t="e">
        <f t="shared" si="91"/>
        <v>#REF!</v>
      </c>
    </row>
    <row r="191" spans="1:19" s="65" customFormat="1" ht="30" customHeight="1" x14ac:dyDescent="0.3">
      <c r="A191" s="9">
        <v>187</v>
      </c>
      <c r="B191" s="5" t="s">
        <v>343</v>
      </c>
      <c r="C191" s="5" t="str">
        <f t="shared" si="69"/>
        <v>PINÇA PORTA AGULHA TIPO MATHIEU RETA 12 CM</v>
      </c>
      <c r="D191" s="6" t="s">
        <v>492</v>
      </c>
      <c r="E191" s="10" t="s">
        <v>30</v>
      </c>
      <c r="F191" s="52" t="e">
        <f>VLOOKUP(C191,#REF!,20,FALSE)</f>
        <v>#REF!</v>
      </c>
      <c r="G191" s="55">
        <v>0</v>
      </c>
      <c r="H191" s="54">
        <v>1</v>
      </c>
      <c r="I191" s="54">
        <f t="shared" si="84"/>
        <v>0</v>
      </c>
      <c r="J191" s="55">
        <f t="shared" si="85"/>
        <v>12</v>
      </c>
      <c r="K191" s="56">
        <f t="shared" si="92"/>
        <v>18</v>
      </c>
      <c r="L191" s="56">
        <f t="shared" si="86"/>
        <v>19.8</v>
      </c>
      <c r="M191" s="20" t="e">
        <f t="shared" si="87"/>
        <v>#REF!</v>
      </c>
      <c r="N191" s="55"/>
      <c r="O191" s="62"/>
      <c r="P191" s="58" t="e">
        <f t="shared" si="89"/>
        <v>#REF!</v>
      </c>
      <c r="Q191" s="57"/>
      <c r="R191" s="58" t="e">
        <f t="shared" si="90"/>
        <v>#REF!</v>
      </c>
      <c r="S191" s="59" t="e">
        <f t="shared" si="91"/>
        <v>#REF!</v>
      </c>
    </row>
    <row r="192" spans="1:19" s="65" customFormat="1" ht="30" customHeight="1" x14ac:dyDescent="0.3">
      <c r="A192" s="9">
        <v>188</v>
      </c>
      <c r="B192" s="5" t="s">
        <v>789</v>
      </c>
      <c r="C192" s="5" t="str">
        <f t="shared" si="69"/>
        <v>PINÇA PORTA GRAMPO PARA ISOLAMENTO ABSOLUTO PALMER</v>
      </c>
      <c r="D192" s="6" t="s">
        <v>493</v>
      </c>
      <c r="E192" s="10" t="s">
        <v>30</v>
      </c>
      <c r="F192" s="52" t="e">
        <f>VLOOKUP(C192,#REF!,20,FALSE)</f>
        <v>#REF!</v>
      </c>
      <c r="G192" s="55">
        <v>0</v>
      </c>
      <c r="H192" s="54">
        <v>1.5</v>
      </c>
      <c r="I192" s="54">
        <f t="shared" si="84"/>
        <v>0</v>
      </c>
      <c r="J192" s="55">
        <f t="shared" si="85"/>
        <v>18</v>
      </c>
      <c r="K192" s="56">
        <f t="shared" si="92"/>
        <v>27</v>
      </c>
      <c r="L192" s="56">
        <f t="shared" si="86"/>
        <v>29.7</v>
      </c>
      <c r="M192" s="20" t="e">
        <f t="shared" si="87"/>
        <v>#REF!</v>
      </c>
      <c r="N192" s="55"/>
      <c r="O192" s="62"/>
      <c r="P192" s="58" t="e">
        <f t="shared" si="89"/>
        <v>#REF!</v>
      </c>
      <c r="Q192" s="57"/>
      <c r="R192" s="58" t="e">
        <f t="shared" si="90"/>
        <v>#REF!</v>
      </c>
      <c r="S192" s="59" t="e">
        <f t="shared" si="91"/>
        <v>#REF!</v>
      </c>
    </row>
    <row r="193" spans="1:19" ht="30" customHeight="1" x14ac:dyDescent="0.3">
      <c r="A193" s="9">
        <v>189</v>
      </c>
      <c r="B193" s="5" t="s">
        <v>731</v>
      </c>
      <c r="C193" s="5" t="str">
        <f t="shared" si="69"/>
        <v xml:space="preserve">PINCEL PELO DE MARTA Nº 0 </v>
      </c>
      <c r="D193" s="6" t="s">
        <v>138</v>
      </c>
      <c r="E193" s="10" t="s">
        <v>30</v>
      </c>
      <c r="F193" s="52" t="e">
        <f>VLOOKUP(C193,#REF!,20,FALSE)</f>
        <v>#REF!</v>
      </c>
      <c r="G193" s="19">
        <v>9</v>
      </c>
      <c r="H193" s="20">
        <v>2</v>
      </c>
      <c r="I193" s="20">
        <f t="shared" si="84"/>
        <v>4.5</v>
      </c>
      <c r="J193" s="19">
        <f t="shared" si="85"/>
        <v>15</v>
      </c>
      <c r="K193" s="21">
        <f t="shared" si="92"/>
        <v>22.5</v>
      </c>
      <c r="L193" s="21">
        <f t="shared" si="86"/>
        <v>24.75</v>
      </c>
      <c r="M193" s="20" t="e">
        <f t="shared" si="87"/>
        <v>#REF!</v>
      </c>
      <c r="N193" s="22"/>
      <c r="O193" s="40"/>
      <c r="P193" s="36" t="e">
        <f t="shared" si="89"/>
        <v>#REF!</v>
      </c>
      <c r="Q193" s="38"/>
      <c r="R193" s="36" t="e">
        <f t="shared" si="90"/>
        <v>#REF!</v>
      </c>
      <c r="S193" s="37" t="e">
        <f t="shared" si="91"/>
        <v>#REF!</v>
      </c>
    </row>
    <row r="194" spans="1:19" ht="30" customHeight="1" x14ac:dyDescent="0.3">
      <c r="A194" s="9">
        <v>190</v>
      </c>
      <c r="B194" s="5" t="s">
        <v>830</v>
      </c>
      <c r="C194" s="5" t="str">
        <f t="shared" si="69"/>
        <v>PINO INTRACANAL DE FIBRA DE VIDRO COM DUPLA CONICIDADE Nº 0,5</v>
      </c>
      <c r="D194" s="6" t="s">
        <v>139</v>
      </c>
      <c r="E194" s="10" t="s">
        <v>140</v>
      </c>
      <c r="F194" s="52">
        <v>31</v>
      </c>
      <c r="G194" s="70">
        <v>5</v>
      </c>
      <c r="H194" s="71">
        <v>2</v>
      </c>
      <c r="I194" s="20">
        <f t="shared" si="84"/>
        <v>2.5</v>
      </c>
      <c r="J194" s="19">
        <f t="shared" si="85"/>
        <v>19</v>
      </c>
      <c r="K194" s="21">
        <f t="shared" si="92"/>
        <v>28.5</v>
      </c>
      <c r="L194" s="21">
        <f t="shared" si="86"/>
        <v>31.35</v>
      </c>
      <c r="M194" s="20">
        <f t="shared" si="87"/>
        <v>0</v>
      </c>
      <c r="N194" s="22"/>
      <c r="O194" s="40"/>
      <c r="P194" s="36">
        <f t="shared" si="89"/>
        <v>0</v>
      </c>
      <c r="Q194" s="38"/>
      <c r="R194" s="36">
        <f t="shared" si="90"/>
        <v>0</v>
      </c>
      <c r="S194" s="37">
        <f t="shared" si="91"/>
        <v>0</v>
      </c>
    </row>
    <row r="195" spans="1:19" ht="30" customHeight="1" x14ac:dyDescent="0.3">
      <c r="A195" s="9">
        <v>191</v>
      </c>
      <c r="B195" s="5" t="s">
        <v>831</v>
      </c>
      <c r="C195" s="5" t="str">
        <f t="shared" si="69"/>
        <v>PINO INTRACANAL DE FIBRA DE VIDRO COM DUPLA CONICIDADE Nº 1</v>
      </c>
      <c r="D195" s="6" t="s">
        <v>141</v>
      </c>
      <c r="E195" s="10" t="s">
        <v>140</v>
      </c>
      <c r="F195" s="52">
        <v>69</v>
      </c>
      <c r="G195" s="70">
        <v>0</v>
      </c>
      <c r="H195" s="71">
        <v>4</v>
      </c>
      <c r="I195" s="20">
        <f t="shared" si="84"/>
        <v>0</v>
      </c>
      <c r="J195" s="19">
        <f t="shared" si="85"/>
        <v>48</v>
      </c>
      <c r="K195" s="21">
        <f t="shared" si="92"/>
        <v>72</v>
      </c>
      <c r="L195" s="21">
        <f t="shared" si="86"/>
        <v>79.2</v>
      </c>
      <c r="M195" s="20">
        <f t="shared" si="87"/>
        <v>10</v>
      </c>
      <c r="N195" s="22"/>
      <c r="O195" s="40"/>
      <c r="P195" s="36">
        <f t="shared" si="89"/>
        <v>0</v>
      </c>
      <c r="Q195" s="38"/>
      <c r="R195" s="36">
        <f t="shared" si="90"/>
        <v>0</v>
      </c>
      <c r="S195" s="37">
        <f t="shared" si="91"/>
        <v>0</v>
      </c>
    </row>
    <row r="196" spans="1:19" ht="30" customHeight="1" x14ac:dyDescent="0.3">
      <c r="A196" s="9">
        <v>192</v>
      </c>
      <c r="B196" s="5" t="s">
        <v>832</v>
      </c>
      <c r="C196" s="5" t="str">
        <f t="shared" si="69"/>
        <v>PINO INTRACANAL DE FIBRA DE VIDRO COM DUPLA CONICIDADE Nº 2</v>
      </c>
      <c r="D196" s="6" t="s">
        <v>142</v>
      </c>
      <c r="E196" s="10" t="s">
        <v>140</v>
      </c>
      <c r="F196" s="52">
        <v>53</v>
      </c>
      <c r="G196" s="70">
        <v>9</v>
      </c>
      <c r="H196" s="71">
        <v>4</v>
      </c>
      <c r="I196" s="20">
        <f t="shared" si="84"/>
        <v>2.25</v>
      </c>
      <c r="J196" s="19">
        <f t="shared" si="85"/>
        <v>39</v>
      </c>
      <c r="K196" s="21">
        <f t="shared" si="92"/>
        <v>58.5</v>
      </c>
      <c r="L196" s="21">
        <f t="shared" si="86"/>
        <v>64.349999999999994</v>
      </c>
      <c r="M196" s="20">
        <f t="shared" si="87"/>
        <v>11</v>
      </c>
      <c r="N196" s="22"/>
      <c r="O196" s="40"/>
      <c r="P196" s="36">
        <f t="shared" si="89"/>
        <v>0</v>
      </c>
      <c r="Q196" s="38"/>
      <c r="R196" s="36">
        <f t="shared" si="90"/>
        <v>0</v>
      </c>
      <c r="S196" s="37">
        <f t="shared" si="91"/>
        <v>0</v>
      </c>
    </row>
    <row r="197" spans="1:19" ht="30" customHeight="1" x14ac:dyDescent="0.3">
      <c r="A197" s="9">
        <v>193</v>
      </c>
      <c r="B197" s="5" t="s">
        <v>833</v>
      </c>
      <c r="C197" s="5" t="str">
        <f t="shared" si="69"/>
        <v>PINO INTRACANAL DE FIBRA DE VIDRO COM DUPLA CONICIDADE Nº 3</v>
      </c>
      <c r="D197" s="6" t="s">
        <v>143</v>
      </c>
      <c r="E197" s="10" t="s">
        <v>140</v>
      </c>
      <c r="F197" s="52">
        <v>17</v>
      </c>
      <c r="G197" s="70">
        <v>13</v>
      </c>
      <c r="H197" s="71">
        <v>2</v>
      </c>
      <c r="I197" s="20">
        <f t="shared" si="84"/>
        <v>6.5</v>
      </c>
      <c r="J197" s="19">
        <f t="shared" si="85"/>
        <v>11</v>
      </c>
      <c r="K197" s="21">
        <f t="shared" si="92"/>
        <v>16.5</v>
      </c>
      <c r="L197" s="21">
        <f t="shared" si="86"/>
        <v>18.149999999999999</v>
      </c>
      <c r="M197" s="20">
        <f t="shared" si="87"/>
        <v>1</v>
      </c>
      <c r="N197" s="22"/>
      <c r="O197" s="40"/>
      <c r="P197" s="36">
        <f t="shared" si="89"/>
        <v>0</v>
      </c>
      <c r="Q197" s="38"/>
      <c r="R197" s="36">
        <f t="shared" si="90"/>
        <v>0</v>
      </c>
      <c r="S197" s="37">
        <f t="shared" si="91"/>
        <v>0</v>
      </c>
    </row>
    <row r="198" spans="1:19" ht="30" customHeight="1" x14ac:dyDescent="0.3">
      <c r="A198" s="9">
        <v>194</v>
      </c>
      <c r="B198" s="5" t="s">
        <v>732</v>
      </c>
      <c r="C198" s="5" t="str">
        <f t="shared" si="69"/>
        <v>PINO INTRACANAL DE FIBRA DE VIDRO COM DUPLA CONICIDADE Nº E0,5</v>
      </c>
      <c r="D198" s="6" t="s">
        <v>144</v>
      </c>
      <c r="E198" s="10" t="s">
        <v>140</v>
      </c>
      <c r="F198" s="52" t="e">
        <f>VLOOKUP(C198,#REF!,20,FALSE)</f>
        <v>#REF!</v>
      </c>
      <c r="G198" s="70">
        <v>2</v>
      </c>
      <c r="H198" s="71">
        <v>2</v>
      </c>
      <c r="I198" s="20">
        <f t="shared" si="84"/>
        <v>1</v>
      </c>
      <c r="J198" s="19">
        <f t="shared" si="85"/>
        <v>22</v>
      </c>
      <c r="K198" s="21">
        <f t="shared" si="92"/>
        <v>33</v>
      </c>
      <c r="L198" s="21">
        <f t="shared" si="86"/>
        <v>36.299999999999997</v>
      </c>
      <c r="M198" s="20" t="e">
        <f t="shared" si="87"/>
        <v>#REF!</v>
      </c>
      <c r="N198" s="22"/>
      <c r="O198" s="40"/>
      <c r="P198" s="36" t="e">
        <f t="shared" si="89"/>
        <v>#REF!</v>
      </c>
      <c r="Q198" s="38"/>
      <c r="R198" s="36" t="e">
        <f t="shared" si="90"/>
        <v>#REF!</v>
      </c>
      <c r="S198" s="37" t="e">
        <f t="shared" si="91"/>
        <v>#REF!</v>
      </c>
    </row>
    <row r="199" spans="1:19" ht="30" customHeight="1" x14ac:dyDescent="0.3">
      <c r="A199" s="9">
        <v>195</v>
      </c>
      <c r="B199" s="5" t="s">
        <v>733</v>
      </c>
      <c r="C199" s="5" t="str">
        <f t="shared" ref="C199:C261" si="93">UPPER(B199)</f>
        <v>PINO INTRACANAL DE FIBRA DE VIDRO COM DUPLA CONICIDADE Nº E1</v>
      </c>
      <c r="D199" s="6" t="s">
        <v>145</v>
      </c>
      <c r="E199" s="10" t="s">
        <v>140</v>
      </c>
      <c r="F199" s="52" t="e">
        <f>VLOOKUP(C199,#REF!,20,FALSE)</f>
        <v>#REF!</v>
      </c>
      <c r="G199" s="70">
        <v>7</v>
      </c>
      <c r="H199" s="71">
        <v>2</v>
      </c>
      <c r="I199" s="20">
        <f t="shared" si="84"/>
        <v>3.5</v>
      </c>
      <c r="J199" s="19">
        <f t="shared" si="85"/>
        <v>17</v>
      </c>
      <c r="K199" s="21">
        <f t="shared" si="92"/>
        <v>25.5</v>
      </c>
      <c r="L199" s="21">
        <f t="shared" si="86"/>
        <v>28.05</v>
      </c>
      <c r="M199" s="20" t="e">
        <f t="shared" si="87"/>
        <v>#REF!</v>
      </c>
      <c r="N199" s="22"/>
      <c r="O199" s="40"/>
      <c r="P199" s="36" t="e">
        <f t="shared" si="89"/>
        <v>#REF!</v>
      </c>
      <c r="Q199" s="38"/>
      <c r="R199" s="36" t="e">
        <f t="shared" si="90"/>
        <v>#REF!</v>
      </c>
      <c r="S199" s="37" t="e">
        <f t="shared" si="91"/>
        <v>#REF!</v>
      </c>
    </row>
    <row r="200" spans="1:19" ht="30" customHeight="1" x14ac:dyDescent="0.3">
      <c r="A200" s="9">
        <v>196</v>
      </c>
      <c r="B200" s="5" t="s">
        <v>734</v>
      </c>
      <c r="C200" s="5" t="str">
        <f t="shared" si="93"/>
        <v>PINO INTRACANAL DE FIBRA DE VIDRO COM DUPLA CONICIDADE Nº E2</v>
      </c>
      <c r="D200" s="6" t="s">
        <v>146</v>
      </c>
      <c r="E200" s="10" t="s">
        <v>140</v>
      </c>
      <c r="F200" s="52" t="e">
        <f>VLOOKUP(C200,#REF!,20,FALSE)</f>
        <v>#REF!</v>
      </c>
      <c r="G200" s="70">
        <v>9</v>
      </c>
      <c r="H200" s="71">
        <v>2</v>
      </c>
      <c r="I200" s="20">
        <f t="shared" si="84"/>
        <v>4.5</v>
      </c>
      <c r="J200" s="19">
        <f t="shared" si="85"/>
        <v>15</v>
      </c>
      <c r="K200" s="21">
        <f t="shared" si="92"/>
        <v>22.5</v>
      </c>
      <c r="L200" s="21">
        <f t="shared" si="86"/>
        <v>24.75</v>
      </c>
      <c r="M200" s="20" t="e">
        <f t="shared" si="87"/>
        <v>#REF!</v>
      </c>
      <c r="N200" s="22"/>
      <c r="O200" s="40"/>
      <c r="P200" s="36" t="e">
        <f t="shared" si="89"/>
        <v>#REF!</v>
      </c>
      <c r="Q200" s="38"/>
      <c r="R200" s="36" t="e">
        <f t="shared" si="90"/>
        <v>#REF!</v>
      </c>
      <c r="S200" s="37" t="e">
        <f t="shared" si="91"/>
        <v>#REF!</v>
      </c>
    </row>
    <row r="201" spans="1:19" ht="30" customHeight="1" x14ac:dyDescent="0.3">
      <c r="A201" s="9">
        <v>197</v>
      </c>
      <c r="B201" s="5" t="s">
        <v>735</v>
      </c>
      <c r="C201" s="5" t="str">
        <f t="shared" si="93"/>
        <v xml:space="preserve">PLACA DE SILICONE 1MM PARA CONFECÇÃO DE MOLDEIRA DE CLAREAMENTO </v>
      </c>
      <c r="D201" s="6" t="s">
        <v>147</v>
      </c>
      <c r="E201" s="10" t="s">
        <v>148</v>
      </c>
      <c r="F201" s="52" t="e">
        <f>VLOOKUP(C201,#REF!,20,FALSE)</f>
        <v>#REF!</v>
      </c>
      <c r="G201" s="19">
        <v>24</v>
      </c>
      <c r="H201" s="20">
        <v>5</v>
      </c>
      <c r="I201" s="20">
        <f t="shared" ref="I201:I232" si="94">G201/H201</f>
        <v>4.8</v>
      </c>
      <c r="J201" s="19">
        <f t="shared" ref="J201:J232" si="95">(12-I201)*H201</f>
        <v>36</v>
      </c>
      <c r="K201" s="21">
        <f t="shared" si="92"/>
        <v>54</v>
      </c>
      <c r="L201" s="21">
        <f t="shared" ref="L201:L232" si="96">K201*10/100+K201</f>
        <v>59.4</v>
      </c>
      <c r="M201" s="20" t="e">
        <f t="shared" ref="M201:M232" si="97">ROUND(L201,0)-F201</f>
        <v>#REF!</v>
      </c>
      <c r="N201" s="22"/>
      <c r="O201" s="40"/>
      <c r="P201" s="36" t="e">
        <f t="shared" si="89"/>
        <v>#REF!</v>
      </c>
      <c r="Q201" s="38"/>
      <c r="R201" s="36" t="e">
        <f t="shared" si="90"/>
        <v>#REF!</v>
      </c>
      <c r="S201" s="37" t="e">
        <f t="shared" si="91"/>
        <v>#REF!</v>
      </c>
    </row>
    <row r="202" spans="1:19" s="65" customFormat="1" ht="30" customHeight="1" x14ac:dyDescent="0.3">
      <c r="A202" s="9">
        <v>198</v>
      </c>
      <c r="B202" s="5" t="s">
        <v>777</v>
      </c>
      <c r="C202" s="5" t="str">
        <f t="shared" si="93"/>
        <v>PLACA DE VIDRO GROSSA 20MM</v>
      </c>
      <c r="D202" s="6" t="s">
        <v>495</v>
      </c>
      <c r="E202" s="10" t="s">
        <v>30</v>
      </c>
      <c r="F202" s="52" t="e">
        <f>VLOOKUP(C202,#REF!,20,FALSE)</f>
        <v>#REF!</v>
      </c>
      <c r="G202" s="55">
        <v>9</v>
      </c>
      <c r="H202" s="54">
        <v>1</v>
      </c>
      <c r="I202" s="54">
        <f t="shared" si="94"/>
        <v>9</v>
      </c>
      <c r="J202" s="55">
        <f t="shared" si="95"/>
        <v>3</v>
      </c>
      <c r="K202" s="56">
        <f t="shared" si="92"/>
        <v>4.5</v>
      </c>
      <c r="L202" s="56">
        <f t="shared" si="96"/>
        <v>4.95</v>
      </c>
      <c r="M202" s="20" t="e">
        <f t="shared" si="97"/>
        <v>#REF!</v>
      </c>
      <c r="N202" s="55"/>
      <c r="O202" s="62"/>
      <c r="P202" s="58" t="e">
        <f t="shared" si="89"/>
        <v>#REF!</v>
      </c>
      <c r="Q202" s="57"/>
      <c r="R202" s="58" t="e">
        <f t="shared" si="90"/>
        <v>#REF!</v>
      </c>
      <c r="S202" s="59" t="e">
        <f t="shared" si="91"/>
        <v>#REF!</v>
      </c>
    </row>
    <row r="203" spans="1:19" ht="30" customHeight="1" x14ac:dyDescent="0.3">
      <c r="A203" s="9">
        <v>199</v>
      </c>
      <c r="B203" s="5" t="s">
        <v>736</v>
      </c>
      <c r="C203" s="5" t="str">
        <f t="shared" si="93"/>
        <v>POLIDOR DE CERÂMICA FORMATO CHAMA GRANULAÇÃO FINA PARA PEÇA DE MÃO (PM)</v>
      </c>
      <c r="D203" s="6" t="s">
        <v>149</v>
      </c>
      <c r="E203" s="10" t="s">
        <v>30</v>
      </c>
      <c r="F203" s="52" t="e">
        <f>VLOOKUP(C203,#REF!,20,FALSE)</f>
        <v>#REF!</v>
      </c>
      <c r="G203" s="19">
        <v>5</v>
      </c>
      <c r="H203" s="20">
        <v>1</v>
      </c>
      <c r="I203" s="20">
        <f t="shared" si="94"/>
        <v>5</v>
      </c>
      <c r="J203" s="19">
        <f t="shared" si="95"/>
        <v>7</v>
      </c>
      <c r="K203" s="21">
        <f t="shared" si="92"/>
        <v>10.5</v>
      </c>
      <c r="L203" s="21">
        <f t="shared" si="96"/>
        <v>11.55</v>
      </c>
      <c r="M203" s="20" t="e">
        <f t="shared" si="97"/>
        <v>#REF!</v>
      </c>
      <c r="N203" s="22"/>
      <c r="O203" s="40"/>
      <c r="P203" s="36" t="e">
        <f t="shared" si="89"/>
        <v>#REF!</v>
      </c>
      <c r="Q203" s="38"/>
      <c r="R203" s="36" t="e">
        <f t="shared" si="90"/>
        <v>#REF!</v>
      </c>
      <c r="S203" s="37" t="e">
        <f t="shared" si="91"/>
        <v>#REF!</v>
      </c>
    </row>
    <row r="204" spans="1:19" ht="30" customHeight="1" x14ac:dyDescent="0.3">
      <c r="A204" s="9">
        <v>200</v>
      </c>
      <c r="B204" s="5" t="s">
        <v>737</v>
      </c>
      <c r="C204" s="5" t="str">
        <f t="shared" si="93"/>
        <v>POLIDOR DE CERÂMICA FORMATO CHAMA GRANULAÇÃO GROSSA PARA PEÇA DE MÃO (PM)</v>
      </c>
      <c r="D204" s="6" t="s">
        <v>150</v>
      </c>
      <c r="E204" s="10" t="s">
        <v>30</v>
      </c>
      <c r="F204" s="52" t="e">
        <f>VLOOKUP(C204,#REF!,20,FALSE)</f>
        <v>#REF!</v>
      </c>
      <c r="G204" s="19">
        <v>5</v>
      </c>
      <c r="H204" s="20">
        <v>1</v>
      </c>
      <c r="I204" s="20">
        <f t="shared" si="94"/>
        <v>5</v>
      </c>
      <c r="J204" s="19">
        <f t="shared" si="95"/>
        <v>7</v>
      </c>
      <c r="K204" s="21">
        <f t="shared" si="92"/>
        <v>10.5</v>
      </c>
      <c r="L204" s="21">
        <f t="shared" si="96"/>
        <v>11.55</v>
      </c>
      <c r="M204" s="20" t="e">
        <f t="shared" si="97"/>
        <v>#REF!</v>
      </c>
      <c r="N204" s="22"/>
      <c r="O204" s="40"/>
      <c r="P204" s="36" t="e">
        <f t="shared" si="89"/>
        <v>#REF!</v>
      </c>
      <c r="Q204" s="38"/>
      <c r="R204" s="36" t="e">
        <f t="shared" si="90"/>
        <v>#REF!</v>
      </c>
      <c r="S204" s="37" t="e">
        <f t="shared" si="91"/>
        <v>#REF!</v>
      </c>
    </row>
    <row r="205" spans="1:19" ht="30" customHeight="1" x14ac:dyDescent="0.3">
      <c r="A205" s="9">
        <v>201</v>
      </c>
      <c r="B205" s="5" t="s">
        <v>738</v>
      </c>
      <c r="C205" s="5" t="str">
        <f t="shared" si="93"/>
        <v>POLIDOR DE CERÂMICA FORMATO CHAMA GRANULAÇÃO MÉDIA PARA PEÇA DE MÃO (PM)</v>
      </c>
      <c r="D205" s="6" t="s">
        <v>151</v>
      </c>
      <c r="E205" s="10" t="s">
        <v>30</v>
      </c>
      <c r="F205" s="52" t="e">
        <f>VLOOKUP(C205,#REF!,20,FALSE)</f>
        <v>#REF!</v>
      </c>
      <c r="G205" s="19">
        <v>5</v>
      </c>
      <c r="H205" s="20">
        <v>1</v>
      </c>
      <c r="I205" s="20">
        <f t="shared" si="94"/>
        <v>5</v>
      </c>
      <c r="J205" s="19">
        <f t="shared" si="95"/>
        <v>7</v>
      </c>
      <c r="K205" s="21">
        <f t="shared" si="92"/>
        <v>10.5</v>
      </c>
      <c r="L205" s="21">
        <f t="shared" si="96"/>
        <v>11.55</v>
      </c>
      <c r="M205" s="20" t="e">
        <f t="shared" si="97"/>
        <v>#REF!</v>
      </c>
      <c r="N205" s="22"/>
      <c r="O205" s="40"/>
      <c r="P205" s="36" t="e">
        <f t="shared" ref="P205:P236" si="98">M205*O205</f>
        <v>#REF!</v>
      </c>
      <c r="Q205" s="38"/>
      <c r="R205" s="36" t="e">
        <f t="shared" ref="R205:R236" si="99">M205*Q205</f>
        <v>#REF!</v>
      </c>
      <c r="S205" s="37" t="e">
        <f t="shared" ref="S205:S236" si="100">(P205+R205)/2</f>
        <v>#REF!</v>
      </c>
    </row>
    <row r="206" spans="1:19" ht="30" customHeight="1" x14ac:dyDescent="0.3">
      <c r="A206" s="9">
        <v>202</v>
      </c>
      <c r="B206" s="5" t="s">
        <v>739</v>
      </c>
      <c r="C206" s="5" t="str">
        <f t="shared" si="93"/>
        <v>POLIDOR DE CERÂMICA FORMATO LENTILHA GRANULAÇÃO FINA PARA PEÇA DE MÃO (PM)</v>
      </c>
      <c r="D206" s="6" t="s">
        <v>152</v>
      </c>
      <c r="E206" s="10" t="s">
        <v>30</v>
      </c>
      <c r="F206" s="52" t="e">
        <f>VLOOKUP(C206,#REF!,20,FALSE)</f>
        <v>#REF!</v>
      </c>
      <c r="G206" s="19">
        <v>5</v>
      </c>
      <c r="H206" s="20">
        <v>1</v>
      </c>
      <c r="I206" s="20">
        <f t="shared" si="94"/>
        <v>5</v>
      </c>
      <c r="J206" s="19">
        <f t="shared" si="95"/>
        <v>7</v>
      </c>
      <c r="K206" s="21">
        <f t="shared" si="92"/>
        <v>10.5</v>
      </c>
      <c r="L206" s="21">
        <f t="shared" si="96"/>
        <v>11.55</v>
      </c>
      <c r="M206" s="20" t="e">
        <f t="shared" si="97"/>
        <v>#REF!</v>
      </c>
      <c r="N206" s="22"/>
      <c r="O206" s="40"/>
      <c r="P206" s="36" t="e">
        <f t="shared" si="98"/>
        <v>#REF!</v>
      </c>
      <c r="Q206" s="38"/>
      <c r="R206" s="36" t="e">
        <f t="shared" si="99"/>
        <v>#REF!</v>
      </c>
      <c r="S206" s="37" t="e">
        <f t="shared" si="100"/>
        <v>#REF!</v>
      </c>
    </row>
    <row r="207" spans="1:19" ht="30" customHeight="1" x14ac:dyDescent="0.3">
      <c r="A207" s="9">
        <v>203</v>
      </c>
      <c r="B207" s="5" t="s">
        <v>740</v>
      </c>
      <c r="C207" s="5" t="str">
        <f t="shared" si="93"/>
        <v>POLIDOR DE CERÂMICA FORMATO LENTILHA GRANULAÇÃO GROSSA PARA PEÇA DE MÃO (PM)</v>
      </c>
      <c r="D207" s="6" t="s">
        <v>153</v>
      </c>
      <c r="E207" s="10" t="s">
        <v>30</v>
      </c>
      <c r="F207" s="52" t="e">
        <f>VLOOKUP(C207,#REF!,20,FALSE)</f>
        <v>#REF!</v>
      </c>
      <c r="G207" s="19">
        <v>5</v>
      </c>
      <c r="H207" s="20">
        <v>1</v>
      </c>
      <c r="I207" s="20">
        <f t="shared" si="94"/>
        <v>5</v>
      </c>
      <c r="J207" s="19">
        <f t="shared" si="95"/>
        <v>7</v>
      </c>
      <c r="K207" s="21">
        <f t="shared" si="92"/>
        <v>10.5</v>
      </c>
      <c r="L207" s="21">
        <f t="shared" si="96"/>
        <v>11.55</v>
      </c>
      <c r="M207" s="20" t="e">
        <f t="shared" si="97"/>
        <v>#REF!</v>
      </c>
      <c r="N207" s="22"/>
      <c r="O207" s="40"/>
      <c r="P207" s="36" t="e">
        <f t="shared" si="98"/>
        <v>#REF!</v>
      </c>
      <c r="Q207" s="38"/>
      <c r="R207" s="36" t="e">
        <f t="shared" si="99"/>
        <v>#REF!</v>
      </c>
      <c r="S207" s="37" t="e">
        <f t="shared" si="100"/>
        <v>#REF!</v>
      </c>
    </row>
    <row r="208" spans="1:19" ht="30" customHeight="1" x14ac:dyDescent="0.3">
      <c r="A208" s="9">
        <v>204</v>
      </c>
      <c r="B208" s="5" t="s">
        <v>741</v>
      </c>
      <c r="C208" s="5" t="str">
        <f t="shared" si="93"/>
        <v>POLIDOR DE CERÂMICA FORMATO LENTILHA GRANULAÇÃO MÉDIA PARA PEÇA DE MÃO (PM)</v>
      </c>
      <c r="D208" s="6" t="s">
        <v>154</v>
      </c>
      <c r="E208" s="10" t="s">
        <v>30</v>
      </c>
      <c r="F208" s="52" t="e">
        <f>VLOOKUP(C208,#REF!,20,FALSE)</f>
        <v>#REF!</v>
      </c>
      <c r="G208" s="19">
        <v>5</v>
      </c>
      <c r="H208" s="20">
        <v>1</v>
      </c>
      <c r="I208" s="20">
        <f t="shared" si="94"/>
        <v>5</v>
      </c>
      <c r="J208" s="19">
        <f t="shared" si="95"/>
        <v>7</v>
      </c>
      <c r="K208" s="21">
        <f t="shared" si="92"/>
        <v>10.5</v>
      </c>
      <c r="L208" s="21">
        <f t="shared" si="96"/>
        <v>11.55</v>
      </c>
      <c r="M208" s="20" t="e">
        <f t="shared" si="97"/>
        <v>#REF!</v>
      </c>
      <c r="N208" s="22"/>
      <c r="O208" s="40"/>
      <c r="P208" s="36" t="e">
        <f t="shared" si="98"/>
        <v>#REF!</v>
      </c>
      <c r="Q208" s="38"/>
      <c r="R208" s="36" t="e">
        <f t="shared" si="99"/>
        <v>#REF!</v>
      </c>
      <c r="S208" s="37" t="e">
        <f t="shared" si="100"/>
        <v>#REF!</v>
      </c>
    </row>
    <row r="209" spans="1:19" ht="30" customHeight="1" x14ac:dyDescent="0.3">
      <c r="A209" s="9">
        <v>205</v>
      </c>
      <c r="B209" s="5" t="s">
        <v>742</v>
      </c>
      <c r="C209" s="5" t="str">
        <f t="shared" si="93"/>
        <v>POLIDOR DE CERÂMICA FORMATO RODA GRANULAÇÃO FINA PARA PEÇA DE MÃO (PM)</v>
      </c>
      <c r="D209" s="6" t="s">
        <v>155</v>
      </c>
      <c r="E209" s="10" t="s">
        <v>30</v>
      </c>
      <c r="F209" s="52" t="e">
        <f>VLOOKUP(C209,#REF!,20,FALSE)</f>
        <v>#REF!</v>
      </c>
      <c r="G209" s="19">
        <v>5</v>
      </c>
      <c r="H209" s="20">
        <v>1</v>
      </c>
      <c r="I209" s="20">
        <f t="shared" si="94"/>
        <v>5</v>
      </c>
      <c r="J209" s="19">
        <f t="shared" si="95"/>
        <v>7</v>
      </c>
      <c r="K209" s="21">
        <f t="shared" si="92"/>
        <v>10.5</v>
      </c>
      <c r="L209" s="21">
        <f t="shared" si="96"/>
        <v>11.55</v>
      </c>
      <c r="M209" s="20" t="e">
        <f t="shared" si="97"/>
        <v>#REF!</v>
      </c>
      <c r="N209" s="22"/>
      <c r="O209" s="40"/>
      <c r="P209" s="36" t="e">
        <f t="shared" si="98"/>
        <v>#REF!</v>
      </c>
      <c r="Q209" s="38"/>
      <c r="R209" s="36" t="e">
        <f t="shared" si="99"/>
        <v>#REF!</v>
      </c>
      <c r="S209" s="37" t="e">
        <f t="shared" si="100"/>
        <v>#REF!</v>
      </c>
    </row>
    <row r="210" spans="1:19" ht="30" customHeight="1" x14ac:dyDescent="0.3">
      <c r="A210" s="9">
        <v>206</v>
      </c>
      <c r="B210" s="5" t="s">
        <v>743</v>
      </c>
      <c r="C210" s="5" t="str">
        <f t="shared" si="93"/>
        <v>POLIDOR DE CERÂMICA FORMATO RODA GRANULAÇÃO GROSSA PARA PEÇA DE MÃO (PM)</v>
      </c>
      <c r="D210" s="6" t="s">
        <v>156</v>
      </c>
      <c r="E210" s="10" t="s">
        <v>30</v>
      </c>
      <c r="F210" s="52" t="e">
        <f>VLOOKUP(C210,#REF!,20,FALSE)</f>
        <v>#REF!</v>
      </c>
      <c r="G210" s="19">
        <v>5</v>
      </c>
      <c r="H210" s="20">
        <v>1</v>
      </c>
      <c r="I210" s="20">
        <f t="shared" si="94"/>
        <v>5</v>
      </c>
      <c r="J210" s="19">
        <f t="shared" si="95"/>
        <v>7</v>
      </c>
      <c r="K210" s="21">
        <f t="shared" si="92"/>
        <v>10.5</v>
      </c>
      <c r="L210" s="21">
        <f t="shared" si="96"/>
        <v>11.55</v>
      </c>
      <c r="M210" s="20" t="e">
        <f t="shared" si="97"/>
        <v>#REF!</v>
      </c>
      <c r="N210" s="22"/>
      <c r="O210" s="40"/>
      <c r="P210" s="36" t="e">
        <f t="shared" si="98"/>
        <v>#REF!</v>
      </c>
      <c r="Q210" s="38"/>
      <c r="R210" s="36" t="e">
        <f t="shared" si="99"/>
        <v>#REF!</v>
      </c>
      <c r="S210" s="37" t="e">
        <f t="shared" si="100"/>
        <v>#REF!</v>
      </c>
    </row>
    <row r="211" spans="1:19" ht="30" customHeight="1" x14ac:dyDescent="0.3">
      <c r="A211" s="9">
        <v>207</v>
      </c>
      <c r="B211" s="5" t="s">
        <v>744</v>
      </c>
      <c r="C211" s="5" t="str">
        <f t="shared" si="93"/>
        <v>POLIDOR DE CERÂMICA FORMATO RODA GRANULAÇÃO MÉDIA PARA PEÇA DE MÃO (PM)</v>
      </c>
      <c r="D211" s="6" t="s">
        <v>157</v>
      </c>
      <c r="E211" s="10" t="s">
        <v>30</v>
      </c>
      <c r="F211" s="52" t="e">
        <f>VLOOKUP(C211,#REF!,20,FALSE)</f>
        <v>#REF!</v>
      </c>
      <c r="G211" s="19">
        <v>5</v>
      </c>
      <c r="H211" s="20">
        <v>1</v>
      </c>
      <c r="I211" s="20">
        <f t="shared" si="94"/>
        <v>5</v>
      </c>
      <c r="J211" s="19">
        <f t="shared" si="95"/>
        <v>7</v>
      </c>
      <c r="K211" s="21">
        <f t="shared" si="92"/>
        <v>10.5</v>
      </c>
      <c r="L211" s="21">
        <f t="shared" si="96"/>
        <v>11.55</v>
      </c>
      <c r="M211" s="20" t="e">
        <f t="shared" si="97"/>
        <v>#REF!</v>
      </c>
      <c r="N211" s="22"/>
      <c r="O211" s="40"/>
      <c r="P211" s="36" t="e">
        <f t="shared" si="98"/>
        <v>#REF!</v>
      </c>
      <c r="Q211" s="38"/>
      <c r="R211" s="36" t="e">
        <f t="shared" si="99"/>
        <v>#REF!</v>
      </c>
      <c r="S211" s="37" t="e">
        <f t="shared" si="100"/>
        <v>#REF!</v>
      </c>
    </row>
    <row r="212" spans="1:19" ht="30" customHeight="1" x14ac:dyDescent="0.3">
      <c r="A212" s="9">
        <v>208</v>
      </c>
      <c r="B212" s="5" t="s">
        <v>745</v>
      </c>
      <c r="C212" s="5" t="str">
        <f t="shared" si="93"/>
        <v>PONTAS AVULSAS PARA SERINGA CENTRIX</v>
      </c>
      <c r="D212" s="6" t="s">
        <v>159</v>
      </c>
      <c r="E212" s="10" t="s">
        <v>160</v>
      </c>
      <c r="F212" s="52" t="e">
        <f>VLOOKUP(C212,#REF!,20,FALSE)</f>
        <v>#REF!</v>
      </c>
      <c r="G212" s="19">
        <v>15</v>
      </c>
      <c r="H212" s="20">
        <v>2</v>
      </c>
      <c r="I212" s="20">
        <f t="shared" si="94"/>
        <v>7.5</v>
      </c>
      <c r="J212" s="19">
        <f t="shared" si="95"/>
        <v>9</v>
      </c>
      <c r="K212" s="21">
        <f t="shared" si="92"/>
        <v>13.5</v>
      </c>
      <c r="L212" s="21">
        <f t="shared" si="96"/>
        <v>14.85</v>
      </c>
      <c r="M212" s="20" t="e">
        <f t="shared" si="97"/>
        <v>#REF!</v>
      </c>
      <c r="N212" s="22"/>
      <c r="O212" s="40"/>
      <c r="P212" s="36" t="e">
        <f t="shared" si="98"/>
        <v>#REF!</v>
      </c>
      <c r="Q212" s="38"/>
      <c r="R212" s="36" t="e">
        <f t="shared" si="99"/>
        <v>#REF!</v>
      </c>
      <c r="S212" s="37" t="e">
        <f t="shared" si="100"/>
        <v>#REF!</v>
      </c>
    </row>
    <row r="213" spans="1:19" s="65" customFormat="1" ht="30" customHeight="1" x14ac:dyDescent="0.3">
      <c r="A213" s="9">
        <v>209</v>
      </c>
      <c r="B213" s="5" t="s">
        <v>497</v>
      </c>
      <c r="C213" s="5" t="str">
        <f t="shared" si="93"/>
        <v>PONTA DE ULTRASSOM MODELO P3-S </v>
      </c>
      <c r="D213" s="6" t="s">
        <v>498</v>
      </c>
      <c r="E213" s="10" t="s">
        <v>30</v>
      </c>
      <c r="F213" s="52">
        <v>0</v>
      </c>
      <c r="G213" s="55">
        <v>0</v>
      </c>
      <c r="H213" s="54">
        <v>1</v>
      </c>
      <c r="I213" s="54">
        <f t="shared" si="94"/>
        <v>0</v>
      </c>
      <c r="J213" s="55">
        <f t="shared" si="95"/>
        <v>12</v>
      </c>
      <c r="K213" s="56">
        <f t="shared" si="92"/>
        <v>18</v>
      </c>
      <c r="L213" s="56">
        <f t="shared" si="96"/>
        <v>19.8</v>
      </c>
      <c r="M213" s="20">
        <f t="shared" si="97"/>
        <v>20</v>
      </c>
      <c r="N213" s="55"/>
      <c r="O213" s="62"/>
      <c r="P213" s="58">
        <f t="shared" si="98"/>
        <v>0</v>
      </c>
      <c r="Q213" s="57"/>
      <c r="R213" s="58">
        <f t="shared" si="99"/>
        <v>0</v>
      </c>
      <c r="S213" s="59">
        <f t="shared" si="100"/>
        <v>0</v>
      </c>
    </row>
    <row r="214" spans="1:19" s="65" customFormat="1" ht="30" customHeight="1" x14ac:dyDescent="0.3">
      <c r="A214" s="9">
        <v>210</v>
      </c>
      <c r="B214" s="5" t="s">
        <v>787</v>
      </c>
      <c r="C214" s="5" t="str">
        <f t="shared" si="93"/>
        <v>PONTA ULTRASSOM PERIO SUPRA</v>
      </c>
      <c r="D214" s="6" t="s">
        <v>496</v>
      </c>
      <c r="E214" s="10" t="s">
        <v>30</v>
      </c>
      <c r="F214" s="52" t="e">
        <f>VLOOKUP(C214,#REF!,20,FALSE)</f>
        <v>#REF!</v>
      </c>
      <c r="G214" s="55">
        <v>0</v>
      </c>
      <c r="H214" s="54">
        <v>1</v>
      </c>
      <c r="I214" s="54">
        <f t="shared" si="94"/>
        <v>0</v>
      </c>
      <c r="J214" s="55">
        <f t="shared" si="95"/>
        <v>12</v>
      </c>
      <c r="K214" s="56">
        <f t="shared" si="92"/>
        <v>18</v>
      </c>
      <c r="L214" s="56">
        <f t="shared" si="96"/>
        <v>19.8</v>
      </c>
      <c r="M214" s="20" t="e">
        <f t="shared" si="97"/>
        <v>#REF!</v>
      </c>
      <c r="N214" s="55"/>
      <c r="O214" s="62"/>
      <c r="P214" s="58" t="e">
        <f t="shared" si="98"/>
        <v>#REF!</v>
      </c>
      <c r="Q214" s="57"/>
      <c r="R214" s="58" t="e">
        <f t="shared" si="99"/>
        <v>#REF!</v>
      </c>
      <c r="S214" s="59" t="e">
        <f t="shared" si="100"/>
        <v>#REF!</v>
      </c>
    </row>
    <row r="215" spans="1:19" s="65" customFormat="1" ht="30" customHeight="1" x14ac:dyDescent="0.3">
      <c r="A215" s="9">
        <v>211</v>
      </c>
      <c r="B215" s="5" t="s">
        <v>798</v>
      </c>
      <c r="C215" s="5" t="str">
        <f t="shared" si="93"/>
        <v>PORTA AGULHA CASTROVIEJO </v>
      </c>
      <c r="D215" s="6" t="s">
        <v>494</v>
      </c>
      <c r="E215" s="10" t="s">
        <v>30</v>
      </c>
      <c r="F215" s="52" t="e">
        <f>VLOOKUP(C215,#REF!,20,FALSE)</f>
        <v>#REF!</v>
      </c>
      <c r="G215" s="55">
        <v>0</v>
      </c>
      <c r="H215" s="54">
        <v>1</v>
      </c>
      <c r="I215" s="54">
        <f t="shared" si="94"/>
        <v>0</v>
      </c>
      <c r="J215" s="55">
        <f t="shared" si="95"/>
        <v>12</v>
      </c>
      <c r="K215" s="56">
        <f t="shared" si="92"/>
        <v>18</v>
      </c>
      <c r="L215" s="56">
        <f t="shared" si="96"/>
        <v>19.8</v>
      </c>
      <c r="M215" s="20" t="e">
        <f t="shared" si="97"/>
        <v>#REF!</v>
      </c>
      <c r="N215" s="55"/>
      <c r="O215" s="62"/>
      <c r="P215" s="58" t="e">
        <f t="shared" si="98"/>
        <v>#REF!</v>
      </c>
      <c r="Q215" s="57"/>
      <c r="R215" s="58" t="e">
        <f t="shared" si="99"/>
        <v>#REF!</v>
      </c>
      <c r="S215" s="59" t="e">
        <f t="shared" si="100"/>
        <v>#REF!</v>
      </c>
    </row>
    <row r="216" spans="1:19" s="65" customFormat="1" ht="30" customHeight="1" x14ac:dyDescent="0.3">
      <c r="A216" s="9">
        <v>212</v>
      </c>
      <c r="B216" s="5" t="s">
        <v>799</v>
      </c>
      <c r="C216" s="5" t="str">
        <f t="shared" si="93"/>
        <v>PORTA AGULHA MAYO HEGAR 12 CM PARA FIO 6.0</v>
      </c>
      <c r="D216" s="6" t="s">
        <v>499</v>
      </c>
      <c r="E216" s="10" t="s">
        <v>30</v>
      </c>
      <c r="F216" s="52" t="e">
        <f>VLOOKUP(C216,#REF!,20,FALSE)</f>
        <v>#REF!</v>
      </c>
      <c r="G216" s="55">
        <v>3</v>
      </c>
      <c r="H216" s="54">
        <v>1</v>
      </c>
      <c r="I216" s="54">
        <f t="shared" si="94"/>
        <v>3</v>
      </c>
      <c r="J216" s="55">
        <f t="shared" si="95"/>
        <v>9</v>
      </c>
      <c r="K216" s="56">
        <f t="shared" si="92"/>
        <v>13.5</v>
      </c>
      <c r="L216" s="56">
        <f t="shared" si="96"/>
        <v>14.85</v>
      </c>
      <c r="M216" s="20" t="e">
        <f t="shared" si="97"/>
        <v>#REF!</v>
      </c>
      <c r="N216" s="60"/>
      <c r="O216" s="62"/>
      <c r="P216" s="58" t="e">
        <f t="shared" si="98"/>
        <v>#REF!</v>
      </c>
      <c r="Q216" s="57"/>
      <c r="R216" s="58" t="e">
        <f t="shared" si="99"/>
        <v>#REF!</v>
      </c>
      <c r="S216" s="59" t="e">
        <f t="shared" si="100"/>
        <v>#REF!</v>
      </c>
    </row>
    <row r="217" spans="1:19" s="65" customFormat="1" ht="30" customHeight="1" x14ac:dyDescent="0.3">
      <c r="A217" s="9">
        <v>213</v>
      </c>
      <c r="B217" s="5" t="s">
        <v>778</v>
      </c>
      <c r="C217" s="5" t="str">
        <f t="shared" si="93"/>
        <v>POTE DAPPEN DE VIDRO</v>
      </c>
      <c r="D217" s="6" t="s">
        <v>500</v>
      </c>
      <c r="E217" s="10" t="s">
        <v>30</v>
      </c>
      <c r="F217" s="52" t="e">
        <f>VLOOKUP(C217,#REF!,20,FALSE)</f>
        <v>#REF!</v>
      </c>
      <c r="G217" s="55">
        <v>0</v>
      </c>
      <c r="H217" s="54">
        <v>1</v>
      </c>
      <c r="I217" s="54">
        <f t="shared" si="94"/>
        <v>0</v>
      </c>
      <c r="J217" s="55">
        <f t="shared" si="95"/>
        <v>12</v>
      </c>
      <c r="K217" s="56">
        <f t="shared" si="92"/>
        <v>18</v>
      </c>
      <c r="L217" s="56">
        <f t="shared" si="96"/>
        <v>19.8</v>
      </c>
      <c r="M217" s="20" t="e">
        <f t="shared" si="97"/>
        <v>#REF!</v>
      </c>
      <c r="N217" s="60"/>
      <c r="O217" s="62"/>
      <c r="P217" s="58" t="e">
        <f t="shared" si="98"/>
        <v>#REF!</v>
      </c>
      <c r="Q217" s="57"/>
      <c r="R217" s="58" t="e">
        <f t="shared" si="99"/>
        <v>#REF!</v>
      </c>
      <c r="S217" s="59" t="e">
        <f t="shared" si="100"/>
        <v>#REF!</v>
      </c>
    </row>
    <row r="218" spans="1:19" ht="30" customHeight="1" x14ac:dyDescent="0.3">
      <c r="A218" s="9">
        <v>214</v>
      </c>
      <c r="B218" s="5" t="s">
        <v>746</v>
      </c>
      <c r="C218" s="5" t="str">
        <f t="shared" si="93"/>
        <v>POTE DE VIDRO TIPO PALADON</v>
      </c>
      <c r="D218" s="6" t="s">
        <v>161</v>
      </c>
      <c r="E218" s="10" t="s">
        <v>30</v>
      </c>
      <c r="F218" s="52" t="e">
        <f>VLOOKUP(C218,#REF!,20,FALSE)</f>
        <v>#REF!</v>
      </c>
      <c r="G218" s="19">
        <v>3</v>
      </c>
      <c r="H218" s="20">
        <v>1</v>
      </c>
      <c r="I218" s="20">
        <f t="shared" si="94"/>
        <v>3</v>
      </c>
      <c r="J218" s="19">
        <f t="shared" si="95"/>
        <v>9</v>
      </c>
      <c r="K218" s="21">
        <f t="shared" si="92"/>
        <v>13.5</v>
      </c>
      <c r="L218" s="21">
        <f t="shared" si="96"/>
        <v>14.85</v>
      </c>
      <c r="M218" s="20" t="e">
        <f t="shared" si="97"/>
        <v>#REF!</v>
      </c>
      <c r="N218" s="22"/>
      <c r="O218" s="40"/>
      <c r="P218" s="36" t="e">
        <f t="shared" si="98"/>
        <v>#REF!</v>
      </c>
      <c r="Q218" s="38"/>
      <c r="R218" s="36" t="e">
        <f t="shared" si="99"/>
        <v>#REF!</v>
      </c>
      <c r="S218" s="37" t="e">
        <f t="shared" si="100"/>
        <v>#REF!</v>
      </c>
    </row>
    <row r="219" spans="1:19" s="81" customFormat="1" ht="30" customHeight="1" x14ac:dyDescent="0.25">
      <c r="A219" s="9">
        <v>215</v>
      </c>
      <c r="B219" s="5" t="s">
        <v>815</v>
      </c>
      <c r="C219" s="5" t="str">
        <f t="shared" si="93"/>
        <v>PRENDEDOR DE BABADOR TIPO JACARÉ</v>
      </c>
      <c r="D219" s="6" t="s">
        <v>623</v>
      </c>
      <c r="E219" s="10" t="s">
        <v>30</v>
      </c>
      <c r="F219" s="52" t="e">
        <f>VLOOKUP(C219,#REF!,20,FALSE)</f>
        <v>#REF!</v>
      </c>
      <c r="G219" s="78">
        <v>0</v>
      </c>
      <c r="H219" s="78">
        <v>1.5</v>
      </c>
      <c r="I219" s="76">
        <f t="shared" si="94"/>
        <v>0</v>
      </c>
      <c r="J219" s="73">
        <f t="shared" si="95"/>
        <v>18</v>
      </c>
      <c r="K219" s="79">
        <f>J219*10/100+J219</f>
        <v>19.8</v>
      </c>
      <c r="L219" s="21">
        <f t="shared" si="96"/>
        <v>21.78</v>
      </c>
      <c r="M219" s="20" t="e">
        <f t="shared" si="97"/>
        <v>#REF!</v>
      </c>
      <c r="N219" s="82"/>
      <c r="O219" s="40"/>
      <c r="P219" s="36" t="e">
        <f t="shared" si="98"/>
        <v>#REF!</v>
      </c>
      <c r="Q219" s="38"/>
      <c r="R219" s="36" t="e">
        <f t="shared" si="99"/>
        <v>#REF!</v>
      </c>
      <c r="S219" s="37" t="e">
        <f t="shared" si="100"/>
        <v>#REF!</v>
      </c>
    </row>
    <row r="220" spans="1:19" s="65" customFormat="1" ht="30" customHeight="1" x14ac:dyDescent="0.3">
      <c r="A220" s="9">
        <v>216</v>
      </c>
      <c r="B220" s="5" t="s">
        <v>783</v>
      </c>
      <c r="C220" s="5" t="str">
        <f t="shared" si="93"/>
        <v>REEMBASADOR SOFT PARA PRÓTESES </v>
      </c>
      <c r="D220" s="6" t="s">
        <v>515</v>
      </c>
      <c r="E220" s="10" t="s">
        <v>322</v>
      </c>
      <c r="F220" s="52" t="e">
        <f>VLOOKUP(C220,#REF!,20,FALSE)</f>
        <v>#REF!</v>
      </c>
      <c r="G220" s="55">
        <v>0</v>
      </c>
      <c r="H220" s="54">
        <v>1</v>
      </c>
      <c r="I220" s="54">
        <f t="shared" si="94"/>
        <v>0</v>
      </c>
      <c r="J220" s="55">
        <f t="shared" si="95"/>
        <v>12</v>
      </c>
      <c r="K220" s="56">
        <f>J220*50/100+J220</f>
        <v>18</v>
      </c>
      <c r="L220" s="56">
        <f t="shared" si="96"/>
        <v>19.8</v>
      </c>
      <c r="M220" s="20" t="e">
        <f t="shared" si="97"/>
        <v>#REF!</v>
      </c>
      <c r="N220" s="55"/>
      <c r="O220" s="62"/>
      <c r="P220" s="58" t="e">
        <f t="shared" si="98"/>
        <v>#REF!</v>
      </c>
      <c r="Q220" s="57"/>
      <c r="R220" s="58" t="e">
        <f t="shared" si="99"/>
        <v>#REF!</v>
      </c>
      <c r="S220" s="59" t="e">
        <f t="shared" si="100"/>
        <v>#REF!</v>
      </c>
    </row>
    <row r="221" spans="1:19" s="65" customFormat="1" ht="30" customHeight="1" x14ac:dyDescent="0.3">
      <c r="A221" s="9">
        <v>217</v>
      </c>
      <c r="B221" s="5" t="s">
        <v>779</v>
      </c>
      <c r="C221" s="5" t="str">
        <f t="shared" si="93"/>
        <v>RÉGUA FOX COM ARCO </v>
      </c>
      <c r="D221" s="6" t="s">
        <v>501</v>
      </c>
      <c r="E221" s="10" t="s">
        <v>30</v>
      </c>
      <c r="F221" s="52" t="e">
        <f>VLOOKUP(C221,#REF!,20,FALSE)</f>
        <v>#REF!</v>
      </c>
      <c r="G221" s="55">
        <v>5</v>
      </c>
      <c r="H221" s="54">
        <v>1</v>
      </c>
      <c r="I221" s="54">
        <f t="shared" si="94"/>
        <v>5</v>
      </c>
      <c r="J221" s="55">
        <f t="shared" si="95"/>
        <v>7</v>
      </c>
      <c r="K221" s="56">
        <f>J221*50/100+J221</f>
        <v>10.5</v>
      </c>
      <c r="L221" s="56">
        <f t="shared" si="96"/>
        <v>11.55</v>
      </c>
      <c r="M221" s="20" t="e">
        <f t="shared" si="97"/>
        <v>#REF!</v>
      </c>
      <c r="N221" s="55"/>
      <c r="O221" s="62"/>
      <c r="P221" s="58" t="e">
        <f t="shared" si="98"/>
        <v>#REF!</v>
      </c>
      <c r="Q221" s="57"/>
      <c r="R221" s="58" t="e">
        <f t="shared" si="99"/>
        <v>#REF!</v>
      </c>
      <c r="S221" s="59" t="e">
        <f t="shared" si="100"/>
        <v>#REF!</v>
      </c>
    </row>
    <row r="222" spans="1:19" s="65" customFormat="1" ht="30" customHeight="1" x14ac:dyDescent="0.3">
      <c r="A222" s="9">
        <v>218</v>
      </c>
      <c r="B222" s="5" t="s">
        <v>318</v>
      </c>
      <c r="C222" s="5" t="str">
        <f t="shared" si="93"/>
        <v>RÉGUA ENDODÔNTICA MILIMETRADA CALIBRADORA</v>
      </c>
      <c r="D222" s="6" t="s">
        <v>502</v>
      </c>
      <c r="E222" s="10" t="s">
        <v>30</v>
      </c>
      <c r="F222" s="52" t="e">
        <f>VLOOKUP(C222,#REF!,20,FALSE)</f>
        <v>#REF!</v>
      </c>
      <c r="G222" s="55">
        <v>0</v>
      </c>
      <c r="H222" s="54">
        <v>1</v>
      </c>
      <c r="I222" s="54">
        <f t="shared" si="94"/>
        <v>0</v>
      </c>
      <c r="J222" s="55">
        <f t="shared" si="95"/>
        <v>12</v>
      </c>
      <c r="K222" s="56">
        <f>J222*50/100+J222</f>
        <v>18</v>
      </c>
      <c r="L222" s="56">
        <f t="shared" si="96"/>
        <v>19.8</v>
      </c>
      <c r="M222" s="20" t="e">
        <f t="shared" si="97"/>
        <v>#REF!</v>
      </c>
      <c r="N222" s="55"/>
      <c r="O222" s="62"/>
      <c r="P222" s="58" t="e">
        <f t="shared" si="98"/>
        <v>#REF!</v>
      </c>
      <c r="Q222" s="57"/>
      <c r="R222" s="58" t="e">
        <f t="shared" si="99"/>
        <v>#REF!</v>
      </c>
      <c r="S222" s="59" t="e">
        <f t="shared" si="100"/>
        <v>#REF!</v>
      </c>
    </row>
    <row r="223" spans="1:19" s="65" customFormat="1" ht="30" customHeight="1" x14ac:dyDescent="0.3">
      <c r="A223" s="9">
        <v>219</v>
      </c>
      <c r="B223" s="5" t="s">
        <v>319</v>
      </c>
      <c r="C223" s="5" t="str">
        <f t="shared" si="93"/>
        <v>RÉGUA ENDODÔNTICA MILIMETRADA</v>
      </c>
      <c r="D223" s="6" t="s">
        <v>503</v>
      </c>
      <c r="E223" s="10" t="s">
        <v>30</v>
      </c>
      <c r="F223" s="52" t="e">
        <f>VLOOKUP(C223,#REF!,20,FALSE)</f>
        <v>#REF!</v>
      </c>
      <c r="G223" s="55">
        <v>0</v>
      </c>
      <c r="H223" s="54">
        <v>1</v>
      </c>
      <c r="I223" s="54">
        <f t="shared" si="94"/>
        <v>0</v>
      </c>
      <c r="J223" s="55">
        <f t="shared" si="95"/>
        <v>12</v>
      </c>
      <c r="K223" s="56">
        <f>J223*50/100+J223</f>
        <v>18</v>
      </c>
      <c r="L223" s="56">
        <f t="shared" si="96"/>
        <v>19.8</v>
      </c>
      <c r="M223" s="20" t="e">
        <f t="shared" si="97"/>
        <v>#REF!</v>
      </c>
      <c r="N223" s="55"/>
      <c r="O223" s="62"/>
      <c r="P223" s="58" t="e">
        <f t="shared" si="98"/>
        <v>#REF!</v>
      </c>
      <c r="Q223" s="57"/>
      <c r="R223" s="58" t="e">
        <f t="shared" si="99"/>
        <v>#REF!</v>
      </c>
      <c r="S223" s="59" t="e">
        <f t="shared" si="100"/>
        <v>#REF!</v>
      </c>
    </row>
    <row r="224" spans="1:19" ht="30" customHeight="1" x14ac:dyDescent="0.3">
      <c r="A224" s="9">
        <v>220</v>
      </c>
      <c r="B224" s="5" t="s">
        <v>834</v>
      </c>
      <c r="C224" s="5" t="str">
        <f t="shared" si="93"/>
        <v>REFIL ENDOMÉTRICO PARA TAMBOREL</v>
      </c>
      <c r="D224" s="6" t="s">
        <v>162</v>
      </c>
      <c r="E224" s="10" t="s">
        <v>163</v>
      </c>
      <c r="F224" s="52">
        <v>30</v>
      </c>
      <c r="G224" s="19">
        <v>8</v>
      </c>
      <c r="H224" s="20">
        <v>3</v>
      </c>
      <c r="I224" s="20">
        <f t="shared" si="94"/>
        <v>2.6666666666666665</v>
      </c>
      <c r="J224" s="19">
        <f t="shared" si="95"/>
        <v>28</v>
      </c>
      <c r="K224" s="21">
        <f>J224*50/100+J224</f>
        <v>42</v>
      </c>
      <c r="L224" s="21">
        <f t="shared" si="96"/>
        <v>46.2</v>
      </c>
      <c r="M224" s="20">
        <f t="shared" si="97"/>
        <v>16</v>
      </c>
      <c r="N224" s="22"/>
      <c r="O224" s="40"/>
      <c r="P224" s="36">
        <f t="shared" si="98"/>
        <v>0</v>
      </c>
      <c r="Q224" s="38"/>
      <c r="R224" s="36">
        <f t="shared" si="99"/>
        <v>0</v>
      </c>
      <c r="S224" s="37">
        <f t="shared" si="100"/>
        <v>0</v>
      </c>
    </row>
    <row r="225" spans="1:19" s="81" customFormat="1" ht="30" customHeight="1" x14ac:dyDescent="0.25">
      <c r="A225" s="9">
        <v>221</v>
      </c>
      <c r="B225" s="5" t="s">
        <v>816</v>
      </c>
      <c r="C225" s="5" t="str">
        <f t="shared" si="93"/>
        <v>RESINA ACRÍLICA COR 66</v>
      </c>
      <c r="D225" s="6" t="s">
        <v>624</v>
      </c>
      <c r="E225" s="10" t="s">
        <v>425</v>
      </c>
      <c r="F225" s="52" t="e">
        <f>VLOOKUP(C225,#REF!,20,FALSE)</f>
        <v>#REF!</v>
      </c>
      <c r="G225" s="78">
        <v>0</v>
      </c>
      <c r="H225" s="78">
        <v>1</v>
      </c>
      <c r="I225" s="76">
        <f t="shared" si="94"/>
        <v>0</v>
      </c>
      <c r="J225" s="73">
        <f t="shared" si="95"/>
        <v>12</v>
      </c>
      <c r="K225" s="79">
        <f>J225*10/100+J225</f>
        <v>13.2</v>
      </c>
      <c r="L225" s="21">
        <f t="shared" si="96"/>
        <v>14.52</v>
      </c>
      <c r="M225" s="20" t="e">
        <f t="shared" si="97"/>
        <v>#REF!</v>
      </c>
      <c r="N225" s="82"/>
      <c r="O225" s="40"/>
      <c r="P225" s="36" t="e">
        <f t="shared" si="98"/>
        <v>#REF!</v>
      </c>
      <c r="Q225" s="38"/>
      <c r="R225" s="36" t="e">
        <f t="shared" si="99"/>
        <v>#REF!</v>
      </c>
      <c r="S225" s="37" t="e">
        <f t="shared" si="100"/>
        <v>#REF!</v>
      </c>
    </row>
    <row r="226" spans="1:19" s="81" customFormat="1" ht="30" customHeight="1" x14ac:dyDescent="0.25">
      <c r="A226" s="9">
        <v>222</v>
      </c>
      <c r="B226" s="5" t="s">
        <v>817</v>
      </c>
      <c r="C226" s="5" t="str">
        <f t="shared" si="93"/>
        <v>RESINA ACRÍLICA COR 69</v>
      </c>
      <c r="D226" s="6" t="s">
        <v>625</v>
      </c>
      <c r="E226" s="10" t="s">
        <v>425</v>
      </c>
      <c r="F226" s="52" t="e">
        <f>VLOOKUP(C226,#REF!,20,FALSE)</f>
        <v>#REF!</v>
      </c>
      <c r="G226" s="78">
        <v>0</v>
      </c>
      <c r="H226" s="78">
        <v>1</v>
      </c>
      <c r="I226" s="76">
        <f t="shared" si="94"/>
        <v>0</v>
      </c>
      <c r="J226" s="73">
        <f t="shared" si="95"/>
        <v>12</v>
      </c>
      <c r="K226" s="79">
        <f>J226*10/100+J226</f>
        <v>13.2</v>
      </c>
      <c r="L226" s="21">
        <f t="shared" si="96"/>
        <v>14.52</v>
      </c>
      <c r="M226" s="20" t="e">
        <f t="shared" si="97"/>
        <v>#REF!</v>
      </c>
      <c r="N226" s="82"/>
      <c r="O226" s="40"/>
      <c r="P226" s="36" t="e">
        <f t="shared" si="98"/>
        <v>#REF!</v>
      </c>
      <c r="Q226" s="38"/>
      <c r="R226" s="36" t="e">
        <f t="shared" si="99"/>
        <v>#REF!</v>
      </c>
      <c r="S226" s="37" t="e">
        <f t="shared" si="100"/>
        <v>#REF!</v>
      </c>
    </row>
    <row r="227" spans="1:19" ht="30" customHeight="1" x14ac:dyDescent="0.3">
      <c r="A227" s="9">
        <v>223</v>
      </c>
      <c r="B227" s="45" t="s">
        <v>747</v>
      </c>
      <c r="C227" s="5" t="str">
        <f t="shared" si="93"/>
        <v>RESINA ACRÍLICA AUTOPOLIMERIZÁVEL COR 62</v>
      </c>
      <c r="D227" s="6" t="s">
        <v>164</v>
      </c>
      <c r="E227" s="10" t="s">
        <v>165</v>
      </c>
      <c r="F227" s="52" t="e">
        <f>VLOOKUP(C227,#REF!,20,FALSE)</f>
        <v>#REF!</v>
      </c>
      <c r="G227" s="19">
        <v>6</v>
      </c>
      <c r="H227" s="20">
        <v>3</v>
      </c>
      <c r="I227" s="20">
        <f t="shared" si="94"/>
        <v>2</v>
      </c>
      <c r="J227" s="19">
        <f t="shared" si="95"/>
        <v>30</v>
      </c>
      <c r="K227" s="21">
        <f>J227*50/100+J227</f>
        <v>45</v>
      </c>
      <c r="L227" s="21">
        <f t="shared" si="96"/>
        <v>49.5</v>
      </c>
      <c r="M227" s="20" t="e">
        <f t="shared" si="97"/>
        <v>#REF!</v>
      </c>
      <c r="N227" s="22"/>
      <c r="O227" s="40"/>
      <c r="P227" s="36" t="e">
        <f t="shared" si="98"/>
        <v>#REF!</v>
      </c>
      <c r="Q227" s="38"/>
      <c r="R227" s="36" t="e">
        <f t="shared" si="99"/>
        <v>#REF!</v>
      </c>
      <c r="S227" s="37" t="e">
        <f t="shared" si="100"/>
        <v>#REF!</v>
      </c>
    </row>
    <row r="228" spans="1:19" s="81" customFormat="1" ht="30" customHeight="1" x14ac:dyDescent="0.25">
      <c r="A228" s="9">
        <v>224</v>
      </c>
      <c r="B228" s="5" t="s">
        <v>766</v>
      </c>
      <c r="C228" s="5" t="str">
        <f t="shared" si="93"/>
        <v>RESINA COMPOSTA NANOPARTICULAS COR CL</v>
      </c>
      <c r="D228" s="6" t="s">
        <v>626</v>
      </c>
      <c r="E228" s="10" t="s">
        <v>292</v>
      </c>
      <c r="F228" s="52" t="e">
        <f>VLOOKUP(C228,#REF!,20,FALSE)</f>
        <v>#REF!</v>
      </c>
      <c r="G228" s="84">
        <v>2</v>
      </c>
      <c r="H228" s="84">
        <v>1</v>
      </c>
      <c r="I228" s="76">
        <f t="shared" si="94"/>
        <v>2</v>
      </c>
      <c r="J228" s="73">
        <f t="shared" si="95"/>
        <v>10</v>
      </c>
      <c r="K228" s="79">
        <f>J228*10/100+J228</f>
        <v>11</v>
      </c>
      <c r="L228" s="21">
        <f t="shared" si="96"/>
        <v>12.1</v>
      </c>
      <c r="M228" s="20" t="e">
        <f t="shared" si="97"/>
        <v>#REF!</v>
      </c>
      <c r="N228" s="85"/>
      <c r="O228" s="40"/>
      <c r="P228" s="36" t="e">
        <f t="shared" si="98"/>
        <v>#REF!</v>
      </c>
      <c r="Q228" s="38"/>
      <c r="R228" s="36" t="e">
        <f t="shared" si="99"/>
        <v>#REF!</v>
      </c>
      <c r="S228" s="37" t="e">
        <f t="shared" si="100"/>
        <v>#REF!</v>
      </c>
    </row>
    <row r="229" spans="1:19" s="81" customFormat="1" ht="30" customHeight="1" x14ac:dyDescent="0.25">
      <c r="A229" s="9">
        <v>225</v>
      </c>
      <c r="B229" s="5" t="s">
        <v>835</v>
      </c>
      <c r="C229" s="5" t="str">
        <f t="shared" si="93"/>
        <v>SERINGA HIPODÉRMICA DESCARTÁVEL 05 ML COM AGULHA 0,70  X 25 MM (22G) - UNIDADE</v>
      </c>
      <c r="D229" s="6" t="s">
        <v>627</v>
      </c>
      <c r="E229" s="10" t="s">
        <v>30</v>
      </c>
      <c r="F229" s="52">
        <v>0</v>
      </c>
      <c r="G229" s="77">
        <v>0</v>
      </c>
      <c r="H229" s="78">
        <v>40</v>
      </c>
      <c r="I229" s="76">
        <f t="shared" si="94"/>
        <v>0</v>
      </c>
      <c r="J229" s="73">
        <f t="shared" si="95"/>
        <v>480</v>
      </c>
      <c r="K229" s="79">
        <f>J229*10/100+J229</f>
        <v>528</v>
      </c>
      <c r="L229" s="21">
        <f t="shared" si="96"/>
        <v>580.79999999999995</v>
      </c>
      <c r="M229" s="20">
        <f t="shared" si="97"/>
        <v>581</v>
      </c>
      <c r="N229" s="69"/>
      <c r="O229" s="40"/>
      <c r="P229" s="36">
        <f t="shared" si="98"/>
        <v>0</v>
      </c>
      <c r="Q229" s="38"/>
      <c r="R229" s="36">
        <f t="shared" si="99"/>
        <v>0</v>
      </c>
      <c r="S229" s="37">
        <f t="shared" si="100"/>
        <v>0</v>
      </c>
    </row>
    <row r="230" spans="1:19" s="81" customFormat="1" ht="30" customHeight="1" x14ac:dyDescent="0.25">
      <c r="A230" s="9">
        <v>226</v>
      </c>
      <c r="B230" s="5" t="s">
        <v>809</v>
      </c>
      <c r="C230" s="5" t="str">
        <f t="shared" si="93"/>
        <v>SILICONE DE ADIÇÃO (DENSO) - MATERIAL DE MOLDAGEM</v>
      </c>
      <c r="D230" s="6" t="s">
        <v>628</v>
      </c>
      <c r="E230" s="10" t="s">
        <v>418</v>
      </c>
      <c r="F230" s="52" t="e">
        <f>VLOOKUP(C230,#REF!,20,FALSE)</f>
        <v>#REF!</v>
      </c>
      <c r="G230" s="78">
        <v>1</v>
      </c>
      <c r="H230" s="78">
        <v>0.3</v>
      </c>
      <c r="I230" s="76">
        <f t="shared" si="94"/>
        <v>3.3333333333333335</v>
      </c>
      <c r="J230" s="73">
        <f t="shared" si="95"/>
        <v>2.5999999999999996</v>
      </c>
      <c r="K230" s="79">
        <f>J230*10/100+J230</f>
        <v>2.8599999999999994</v>
      </c>
      <c r="L230" s="21">
        <f t="shared" si="96"/>
        <v>3.1459999999999995</v>
      </c>
      <c r="M230" s="20" t="e">
        <f t="shared" si="97"/>
        <v>#REF!</v>
      </c>
      <c r="N230" s="82"/>
      <c r="O230" s="40"/>
      <c r="P230" s="36" t="e">
        <f t="shared" si="98"/>
        <v>#REF!</v>
      </c>
      <c r="Q230" s="38"/>
      <c r="R230" s="36" t="e">
        <f t="shared" si="99"/>
        <v>#REF!</v>
      </c>
      <c r="S230" s="37" t="e">
        <f t="shared" si="100"/>
        <v>#REF!</v>
      </c>
    </row>
    <row r="231" spans="1:19" s="86" customFormat="1" ht="30" customHeight="1" x14ac:dyDescent="0.25">
      <c r="A231" s="9">
        <v>227</v>
      </c>
      <c r="B231" s="5" t="s">
        <v>810</v>
      </c>
      <c r="C231" s="5" t="str">
        <f t="shared" si="93"/>
        <v>SILICONE DE ADIÇÃO (FLUIDO) - MATERIAL DE MOLDAGEM</v>
      </c>
      <c r="D231" s="6" t="s">
        <v>629</v>
      </c>
      <c r="E231" s="10" t="s">
        <v>419</v>
      </c>
      <c r="F231" s="52" t="e">
        <f>VLOOKUP(C231,#REF!,20,FALSE)</f>
        <v>#REF!</v>
      </c>
      <c r="G231" s="78">
        <v>1</v>
      </c>
      <c r="H231" s="78">
        <v>0.3</v>
      </c>
      <c r="I231" s="76">
        <f t="shared" si="94"/>
        <v>3.3333333333333335</v>
      </c>
      <c r="J231" s="73">
        <f t="shared" si="95"/>
        <v>2.5999999999999996</v>
      </c>
      <c r="K231" s="79">
        <f>J231*10/100+J231</f>
        <v>2.8599999999999994</v>
      </c>
      <c r="L231" s="21">
        <f t="shared" si="96"/>
        <v>3.1459999999999995</v>
      </c>
      <c r="M231" s="20" t="e">
        <f t="shared" si="97"/>
        <v>#REF!</v>
      </c>
      <c r="N231" s="82"/>
      <c r="O231" s="40"/>
      <c r="P231" s="36" t="e">
        <f t="shared" si="98"/>
        <v>#REF!</v>
      </c>
      <c r="Q231" s="38"/>
      <c r="R231" s="36" t="e">
        <f t="shared" si="99"/>
        <v>#REF!</v>
      </c>
      <c r="S231" s="37" t="e">
        <f t="shared" si="100"/>
        <v>#REF!</v>
      </c>
    </row>
    <row r="232" spans="1:19" s="65" customFormat="1" ht="30" customHeight="1" x14ac:dyDescent="0.3">
      <c r="A232" s="9">
        <v>228</v>
      </c>
      <c r="B232" s="5" t="s">
        <v>320</v>
      </c>
      <c r="C232" s="5" t="str">
        <f t="shared" si="93"/>
        <v xml:space="preserve">SINDESMÓTOMO DUPLO </v>
      </c>
      <c r="D232" s="6" t="s">
        <v>504</v>
      </c>
      <c r="E232" s="10" t="s">
        <v>30</v>
      </c>
      <c r="F232" s="52" t="e">
        <f>VLOOKUP(C232,#REF!,20,FALSE)</f>
        <v>#REF!</v>
      </c>
      <c r="G232" s="55">
        <v>0</v>
      </c>
      <c r="H232" s="54">
        <v>1</v>
      </c>
      <c r="I232" s="54">
        <f t="shared" si="94"/>
        <v>0</v>
      </c>
      <c r="J232" s="55">
        <f t="shared" si="95"/>
        <v>12</v>
      </c>
      <c r="K232" s="56">
        <f>J232*50/100+J232</f>
        <v>18</v>
      </c>
      <c r="L232" s="56">
        <f t="shared" si="96"/>
        <v>19.8</v>
      </c>
      <c r="M232" s="20" t="e">
        <f t="shared" si="97"/>
        <v>#REF!</v>
      </c>
      <c r="N232" s="55"/>
      <c r="O232" s="62"/>
      <c r="P232" s="58" t="e">
        <f t="shared" si="98"/>
        <v>#REF!</v>
      </c>
      <c r="Q232" s="57"/>
      <c r="R232" s="58" t="e">
        <f t="shared" si="99"/>
        <v>#REF!</v>
      </c>
      <c r="S232" s="59" t="e">
        <f t="shared" si="100"/>
        <v>#REF!</v>
      </c>
    </row>
    <row r="233" spans="1:19" s="65" customFormat="1" ht="30" customHeight="1" x14ac:dyDescent="0.3">
      <c r="A233" s="9">
        <v>229</v>
      </c>
      <c r="B233" s="5" t="s">
        <v>413</v>
      </c>
      <c r="C233" s="5" t="str">
        <f t="shared" si="93"/>
        <v>SONDA ENDODÔNTICA CURTA RHEIN</v>
      </c>
      <c r="D233" s="6" t="s">
        <v>505</v>
      </c>
      <c r="E233" s="10" t="s">
        <v>30</v>
      </c>
      <c r="F233" s="52" t="e">
        <f>VLOOKUP(C233,#REF!,20,FALSE)</f>
        <v>#REF!</v>
      </c>
      <c r="G233" s="74">
        <v>13</v>
      </c>
      <c r="H233" s="54">
        <v>1.5</v>
      </c>
      <c r="I233" s="54">
        <f t="shared" ref="I233:I238" si="101">G233/H233</f>
        <v>8.6666666666666661</v>
      </c>
      <c r="J233" s="55">
        <f t="shared" ref="J233:J238" si="102">(12-I233)*H233</f>
        <v>5.0000000000000009</v>
      </c>
      <c r="K233" s="56">
        <f>J233*50/100+J233</f>
        <v>7.5000000000000018</v>
      </c>
      <c r="L233" s="56">
        <f t="shared" ref="L233:L238" si="103">K233*10/100+K233</f>
        <v>8.2500000000000018</v>
      </c>
      <c r="M233" s="20" t="e">
        <f t="shared" ref="M233:M238" si="104">ROUND(L233,0)-F233</f>
        <v>#REF!</v>
      </c>
      <c r="N233" s="55"/>
      <c r="O233" s="62"/>
      <c r="P233" s="58" t="e">
        <f t="shared" si="98"/>
        <v>#REF!</v>
      </c>
      <c r="Q233" s="57"/>
      <c r="R233" s="58" t="e">
        <f t="shared" si="99"/>
        <v>#REF!</v>
      </c>
      <c r="S233" s="59" t="e">
        <f t="shared" si="100"/>
        <v>#REF!</v>
      </c>
    </row>
    <row r="234" spans="1:19" s="65" customFormat="1" ht="30" customHeight="1" x14ac:dyDescent="0.3">
      <c r="A234" s="9">
        <v>230</v>
      </c>
      <c r="B234" s="5" t="s">
        <v>328</v>
      </c>
      <c r="C234" s="5" t="str">
        <f t="shared" si="93"/>
        <v>SONDA ENDODÔNTICA LONGA RHEIN</v>
      </c>
      <c r="D234" s="6" t="s">
        <v>506</v>
      </c>
      <c r="E234" s="10" t="s">
        <v>30</v>
      </c>
      <c r="F234" s="52" t="e">
        <f>VLOOKUP(C234,#REF!,20,FALSE)</f>
        <v>#REF!</v>
      </c>
      <c r="G234" s="74">
        <v>13</v>
      </c>
      <c r="H234" s="54">
        <v>1.5</v>
      </c>
      <c r="I234" s="54">
        <f t="shared" si="101"/>
        <v>8.6666666666666661</v>
      </c>
      <c r="J234" s="55">
        <f t="shared" si="102"/>
        <v>5.0000000000000009</v>
      </c>
      <c r="K234" s="56">
        <f>J234*50/100+J234</f>
        <v>7.5000000000000018</v>
      </c>
      <c r="L234" s="56">
        <f t="shared" si="103"/>
        <v>8.2500000000000018</v>
      </c>
      <c r="M234" s="20" t="e">
        <f t="shared" si="104"/>
        <v>#REF!</v>
      </c>
      <c r="N234" s="55"/>
      <c r="O234" s="62"/>
      <c r="P234" s="58" t="e">
        <f t="shared" si="98"/>
        <v>#REF!</v>
      </c>
      <c r="Q234" s="57"/>
      <c r="R234" s="58" t="e">
        <f t="shared" si="99"/>
        <v>#REF!</v>
      </c>
      <c r="S234" s="59" t="e">
        <f t="shared" si="100"/>
        <v>#REF!</v>
      </c>
    </row>
    <row r="235" spans="1:19" s="65" customFormat="1" ht="30" customHeight="1" x14ac:dyDescent="0.3">
      <c r="A235" s="9">
        <v>231</v>
      </c>
      <c r="B235" s="5" t="s">
        <v>344</v>
      </c>
      <c r="C235" s="5" t="str">
        <f t="shared" si="93"/>
        <v>SONDA EXPLORADORA Nº 5</v>
      </c>
      <c r="D235" s="6" t="s">
        <v>507</v>
      </c>
      <c r="E235" s="10" t="s">
        <v>30</v>
      </c>
      <c r="F235" s="52" t="e">
        <f>VLOOKUP(C235,#REF!,20,FALSE)</f>
        <v>#REF!</v>
      </c>
      <c r="G235" s="73">
        <v>7</v>
      </c>
      <c r="H235" s="54">
        <v>3</v>
      </c>
      <c r="I235" s="54">
        <f t="shared" si="101"/>
        <v>2.3333333333333335</v>
      </c>
      <c r="J235" s="55">
        <f t="shared" si="102"/>
        <v>29</v>
      </c>
      <c r="K235" s="56">
        <f>J235*50/100+J235</f>
        <v>43.5</v>
      </c>
      <c r="L235" s="56">
        <f t="shared" si="103"/>
        <v>47.85</v>
      </c>
      <c r="M235" s="20" t="e">
        <f t="shared" si="104"/>
        <v>#REF!</v>
      </c>
      <c r="N235" s="55"/>
      <c r="O235" s="62"/>
      <c r="P235" s="58" t="e">
        <f t="shared" si="98"/>
        <v>#REF!</v>
      </c>
      <c r="Q235" s="57"/>
      <c r="R235" s="58" t="e">
        <f t="shared" si="99"/>
        <v>#REF!</v>
      </c>
      <c r="S235" s="59" t="e">
        <f t="shared" si="100"/>
        <v>#REF!</v>
      </c>
    </row>
    <row r="236" spans="1:19" s="81" customFormat="1" ht="30" customHeight="1" x14ac:dyDescent="0.25">
      <c r="A236" s="9">
        <v>232</v>
      </c>
      <c r="B236" s="5" t="s">
        <v>818</v>
      </c>
      <c r="C236" s="5" t="str">
        <f t="shared" si="93"/>
        <v>SONDA EXPLORADORA N° 47</v>
      </c>
      <c r="D236" s="6" t="s">
        <v>630</v>
      </c>
      <c r="E236" s="10" t="s">
        <v>30</v>
      </c>
      <c r="F236" s="52" t="e">
        <f>VLOOKUP(C236,#REF!,20,FALSE)</f>
        <v>#REF!</v>
      </c>
      <c r="G236" s="78">
        <v>0</v>
      </c>
      <c r="H236" s="78">
        <v>2</v>
      </c>
      <c r="I236" s="76">
        <f t="shared" si="101"/>
        <v>0</v>
      </c>
      <c r="J236" s="73">
        <f t="shared" si="102"/>
        <v>24</v>
      </c>
      <c r="K236" s="79">
        <f>J236*10/100+J236</f>
        <v>26.4</v>
      </c>
      <c r="L236" s="21">
        <f t="shared" si="103"/>
        <v>29.04</v>
      </c>
      <c r="M236" s="20" t="e">
        <f t="shared" si="104"/>
        <v>#REF!</v>
      </c>
      <c r="N236" s="82"/>
      <c r="O236" s="40"/>
      <c r="P236" s="36" t="e">
        <f t="shared" si="98"/>
        <v>#REF!</v>
      </c>
      <c r="Q236" s="38"/>
      <c r="R236" s="36" t="e">
        <f t="shared" si="99"/>
        <v>#REF!</v>
      </c>
      <c r="S236" s="37" t="e">
        <f t="shared" si="100"/>
        <v>#REF!</v>
      </c>
    </row>
    <row r="237" spans="1:19" s="81" customFormat="1" ht="30" customHeight="1" x14ac:dyDescent="0.25">
      <c r="A237" s="9">
        <v>233</v>
      </c>
      <c r="B237" s="5" t="s">
        <v>811</v>
      </c>
      <c r="C237" s="5" t="str">
        <f t="shared" si="93"/>
        <v>SONDA EXPLORADORA SIMPLES N° 23</v>
      </c>
      <c r="D237" s="6" t="s">
        <v>631</v>
      </c>
      <c r="E237" s="10" t="s">
        <v>30</v>
      </c>
      <c r="F237" s="52" t="e">
        <f>VLOOKUP(C237,#REF!,20,FALSE)</f>
        <v>#REF!</v>
      </c>
      <c r="G237" s="78">
        <v>4</v>
      </c>
      <c r="H237" s="78">
        <v>2</v>
      </c>
      <c r="I237" s="76">
        <f t="shared" si="101"/>
        <v>2</v>
      </c>
      <c r="J237" s="73">
        <f t="shared" si="102"/>
        <v>20</v>
      </c>
      <c r="K237" s="79">
        <f>J237*10/100+J237</f>
        <v>22</v>
      </c>
      <c r="L237" s="21">
        <f t="shared" si="103"/>
        <v>24.2</v>
      </c>
      <c r="M237" s="20" t="e">
        <f t="shared" si="104"/>
        <v>#REF!</v>
      </c>
      <c r="N237" s="82"/>
      <c r="O237" s="40"/>
      <c r="P237" s="36" t="e">
        <f>M237*O237</f>
        <v>#REF!</v>
      </c>
      <c r="Q237" s="38"/>
      <c r="R237" s="36" t="e">
        <f>M237*Q237</f>
        <v>#REF!</v>
      </c>
      <c r="S237" s="37" t="e">
        <f>(P237+R237)/2</f>
        <v>#REF!</v>
      </c>
    </row>
    <row r="238" spans="1:19" s="81" customFormat="1" ht="30" customHeight="1" x14ac:dyDescent="0.25">
      <c r="A238" s="9">
        <v>234</v>
      </c>
      <c r="B238" s="5" t="s">
        <v>836</v>
      </c>
      <c r="C238" s="5" t="str">
        <f t="shared" si="93"/>
        <v>SUGADOR CIRÚRGICO DESCARTÁVEL ESTÉRIL</v>
      </c>
      <c r="D238" s="6" t="s">
        <v>632</v>
      </c>
      <c r="E238" s="10" t="s">
        <v>284</v>
      </c>
      <c r="F238" s="52">
        <v>46</v>
      </c>
      <c r="G238" s="78">
        <v>6</v>
      </c>
      <c r="H238" s="78">
        <v>4</v>
      </c>
      <c r="I238" s="76">
        <f t="shared" si="101"/>
        <v>1.5</v>
      </c>
      <c r="J238" s="73">
        <f t="shared" si="102"/>
        <v>42</v>
      </c>
      <c r="K238" s="79">
        <f>J238*10/100+J238</f>
        <v>46.2</v>
      </c>
      <c r="L238" s="21">
        <f t="shared" si="103"/>
        <v>50.82</v>
      </c>
      <c r="M238" s="20">
        <f t="shared" si="104"/>
        <v>5</v>
      </c>
      <c r="N238" s="82"/>
      <c r="O238" s="40"/>
      <c r="P238" s="36">
        <f>M238*O238</f>
        <v>0</v>
      </c>
      <c r="Q238" s="38"/>
      <c r="R238" s="36">
        <f>M238*Q238</f>
        <v>0</v>
      </c>
      <c r="S238" s="37">
        <f>(P238+R238)/2</f>
        <v>0</v>
      </c>
    </row>
    <row r="239" spans="1:19" ht="30" customHeight="1" x14ac:dyDescent="0.3">
      <c r="A239" s="9">
        <v>235</v>
      </c>
      <c r="B239" s="5" t="s">
        <v>748</v>
      </c>
      <c r="C239" s="5" t="str">
        <f t="shared" si="93"/>
        <v>SOLUÇÃO HEMOSTÁTICA SEM EPINEFRINA</v>
      </c>
      <c r="D239" s="6" t="s">
        <v>166</v>
      </c>
      <c r="E239" s="10" t="s">
        <v>104</v>
      </c>
      <c r="F239" s="52" t="e">
        <f>VLOOKUP(C239,#REF!,20,FALSE)</f>
        <v>#REF!</v>
      </c>
      <c r="G239" s="19">
        <v>6</v>
      </c>
      <c r="H239" s="20">
        <v>2</v>
      </c>
      <c r="I239" s="20">
        <f t="shared" ref="I239:I254" si="105">G239/H239</f>
        <v>3</v>
      </c>
      <c r="J239" s="19">
        <f t="shared" ref="J239:J254" si="106">(12-I239)*H239</f>
        <v>18</v>
      </c>
      <c r="K239" s="21">
        <f t="shared" ref="K239:K252" si="107">J239*50/100+J239</f>
        <v>27</v>
      </c>
      <c r="L239" s="21">
        <f t="shared" ref="L239:L254" si="108">K239*10/100+K239</f>
        <v>29.7</v>
      </c>
      <c r="M239" s="20" t="e">
        <f t="shared" ref="M239:M254" si="109">ROUND(L239,0)-F239</f>
        <v>#REF!</v>
      </c>
      <c r="N239" s="22"/>
      <c r="O239" s="40"/>
      <c r="P239" s="36" t="e">
        <f>M239*O239</f>
        <v>#REF!</v>
      </c>
      <c r="Q239" s="38"/>
      <c r="R239" s="36" t="e">
        <f>M239*Q239</f>
        <v>#REF!</v>
      </c>
      <c r="S239" s="37" t="e">
        <f>(P239+R239)/2</f>
        <v>#REF!</v>
      </c>
    </row>
    <row r="240" spans="1:19" ht="30" customHeight="1" x14ac:dyDescent="0.3">
      <c r="A240" s="9">
        <v>236</v>
      </c>
      <c r="B240" s="5" t="s">
        <v>749</v>
      </c>
      <c r="C240" s="5" t="str">
        <f t="shared" si="93"/>
        <v>SPRAY PARA TESTE DE VITALIDADE</v>
      </c>
      <c r="D240" s="6" t="s">
        <v>167</v>
      </c>
      <c r="E240" s="10" t="s">
        <v>128</v>
      </c>
      <c r="F240" s="52" t="e">
        <f>VLOOKUP(C240,#REF!,20,FALSE)</f>
        <v>#REF!</v>
      </c>
      <c r="G240" s="19">
        <v>1</v>
      </c>
      <c r="H240" s="20">
        <v>2</v>
      </c>
      <c r="I240" s="20">
        <f t="shared" si="105"/>
        <v>0.5</v>
      </c>
      <c r="J240" s="19">
        <f t="shared" si="106"/>
        <v>23</v>
      </c>
      <c r="K240" s="21">
        <f t="shared" si="107"/>
        <v>34.5</v>
      </c>
      <c r="L240" s="21">
        <f t="shared" si="108"/>
        <v>37.950000000000003</v>
      </c>
      <c r="M240" s="20" t="e">
        <f t="shared" si="109"/>
        <v>#REF!</v>
      </c>
      <c r="N240" s="22"/>
      <c r="O240" s="40"/>
      <c r="P240" s="36" t="e">
        <f>M240*O240</f>
        <v>#REF!</v>
      </c>
      <c r="Q240" s="38"/>
      <c r="R240" s="36" t="e">
        <f>M240*Q240</f>
        <v>#REF!</v>
      </c>
      <c r="S240" s="37" t="e">
        <f>(P240+R240)/2</f>
        <v>#REF!</v>
      </c>
    </row>
    <row r="241" spans="1:19" ht="30" customHeight="1" x14ac:dyDescent="0.3">
      <c r="A241" s="9">
        <v>237</v>
      </c>
      <c r="B241" s="5" t="s">
        <v>750</v>
      </c>
      <c r="C241" s="5" t="str">
        <f t="shared" si="93"/>
        <v>SUGADOR CIRÚRGICO ESTÉRIL DESCARTÁVEL</v>
      </c>
      <c r="D241" s="6" t="s">
        <v>168</v>
      </c>
      <c r="E241" s="10" t="s">
        <v>169</v>
      </c>
      <c r="F241" s="52" t="e">
        <f>VLOOKUP(C241,#REF!,20,FALSE)</f>
        <v>#REF!</v>
      </c>
      <c r="G241" s="19">
        <v>8</v>
      </c>
      <c r="H241" s="20">
        <v>2</v>
      </c>
      <c r="I241" s="20">
        <f t="shared" si="105"/>
        <v>4</v>
      </c>
      <c r="J241" s="19">
        <f t="shared" si="106"/>
        <v>16</v>
      </c>
      <c r="K241" s="21">
        <f t="shared" si="107"/>
        <v>24</v>
      </c>
      <c r="L241" s="21">
        <f t="shared" si="108"/>
        <v>26.4</v>
      </c>
      <c r="M241" s="20" t="e">
        <f t="shared" si="109"/>
        <v>#REF!</v>
      </c>
      <c r="N241" s="22"/>
      <c r="O241" s="40"/>
      <c r="P241" s="36" t="e">
        <f>M241*O241</f>
        <v>#REF!</v>
      </c>
      <c r="Q241" s="38"/>
      <c r="R241" s="36" t="e">
        <f>M241*Q241</f>
        <v>#REF!</v>
      </c>
      <c r="S241" s="37" t="e">
        <f>(P241+R241)/2</f>
        <v>#REF!</v>
      </c>
    </row>
    <row r="242" spans="1:19" ht="30" customHeight="1" x14ac:dyDescent="0.3">
      <c r="A242" s="9">
        <v>238</v>
      </c>
      <c r="B242" s="5" t="s">
        <v>837</v>
      </c>
      <c r="C242" s="5" t="str">
        <f t="shared" si="93"/>
        <v>SUGADOR DE SALIVA DESCARTÁVEL</v>
      </c>
      <c r="D242" s="75"/>
      <c r="E242" s="10" t="s">
        <v>426</v>
      </c>
      <c r="F242" s="52">
        <v>0</v>
      </c>
      <c r="G242" s="70">
        <v>175</v>
      </c>
      <c r="H242" s="20">
        <v>20</v>
      </c>
      <c r="I242" s="20">
        <f t="shared" si="105"/>
        <v>8.75</v>
      </c>
      <c r="J242" s="19">
        <f t="shared" si="106"/>
        <v>65</v>
      </c>
      <c r="K242" s="21">
        <f t="shared" si="107"/>
        <v>97.5</v>
      </c>
      <c r="L242" s="21">
        <f t="shared" si="108"/>
        <v>107.25</v>
      </c>
      <c r="M242" s="20">
        <f t="shared" si="109"/>
        <v>107</v>
      </c>
      <c r="N242" s="22"/>
      <c r="O242" s="40"/>
      <c r="P242" s="36"/>
      <c r="Q242" s="38"/>
      <c r="R242" s="36"/>
      <c r="S242" s="37"/>
    </row>
    <row r="243" spans="1:19" ht="30" customHeight="1" x14ac:dyDescent="0.3">
      <c r="A243" s="9">
        <v>239</v>
      </c>
      <c r="B243" s="5" t="s">
        <v>751</v>
      </c>
      <c r="C243" s="5" t="str">
        <f t="shared" si="93"/>
        <v>SUGADOR ENDODÔNTICO DESCARTÁVEL</v>
      </c>
      <c r="D243" s="6" t="s">
        <v>170</v>
      </c>
      <c r="E243" s="10" t="s">
        <v>158</v>
      </c>
      <c r="F243" s="52" t="e">
        <f>VLOOKUP(C243,#REF!,20,FALSE)</f>
        <v>#REF!</v>
      </c>
      <c r="G243" s="19">
        <v>0</v>
      </c>
      <c r="H243" s="20">
        <v>3</v>
      </c>
      <c r="I243" s="20">
        <f t="shared" si="105"/>
        <v>0</v>
      </c>
      <c r="J243" s="19">
        <f t="shared" si="106"/>
        <v>36</v>
      </c>
      <c r="K243" s="21">
        <f t="shared" si="107"/>
        <v>54</v>
      </c>
      <c r="L243" s="21">
        <f t="shared" si="108"/>
        <v>59.4</v>
      </c>
      <c r="M243" s="20" t="e">
        <f t="shared" si="109"/>
        <v>#REF!</v>
      </c>
      <c r="N243" s="22"/>
      <c r="O243" s="40"/>
      <c r="P243" s="36" t="e">
        <f>M243*O243</f>
        <v>#REF!</v>
      </c>
      <c r="Q243" s="38"/>
      <c r="R243" s="36" t="e">
        <f>M243*Q243</f>
        <v>#REF!</v>
      </c>
      <c r="S243" s="37" t="e">
        <f>(P243+R243)/2</f>
        <v>#REF!</v>
      </c>
    </row>
    <row r="244" spans="1:19" ht="30" customHeight="1" x14ac:dyDescent="0.3">
      <c r="A244" s="9">
        <v>240</v>
      </c>
      <c r="B244" s="5" t="s">
        <v>752</v>
      </c>
      <c r="C244" s="5" t="str">
        <f t="shared" si="93"/>
        <v>TAÇA DE BORRACHA CA COM PROTETOR PARA CONTRA ÂNGULO</v>
      </c>
      <c r="D244" s="6" t="s">
        <v>171</v>
      </c>
      <c r="E244" s="10" t="s">
        <v>30</v>
      </c>
      <c r="F244" s="52" t="e">
        <f>VLOOKUP(C244,#REF!,20,FALSE)</f>
        <v>#REF!</v>
      </c>
      <c r="G244" s="19">
        <v>3</v>
      </c>
      <c r="H244" s="20">
        <v>3</v>
      </c>
      <c r="I244" s="20">
        <f t="shared" si="105"/>
        <v>1</v>
      </c>
      <c r="J244" s="19">
        <f t="shared" si="106"/>
        <v>33</v>
      </c>
      <c r="K244" s="21">
        <f t="shared" si="107"/>
        <v>49.5</v>
      </c>
      <c r="L244" s="21">
        <f t="shared" si="108"/>
        <v>54.45</v>
      </c>
      <c r="M244" s="20" t="e">
        <f t="shared" si="109"/>
        <v>#REF!</v>
      </c>
      <c r="N244" s="22"/>
      <c r="O244" s="40"/>
      <c r="P244" s="36" t="e">
        <f>M244*O244</f>
        <v>#REF!</v>
      </c>
      <c r="Q244" s="38"/>
      <c r="R244" s="36" t="e">
        <f>M244*Q244</f>
        <v>#REF!</v>
      </c>
      <c r="S244" s="37" t="e">
        <f>(P244+R244)/2</f>
        <v>#REF!</v>
      </c>
    </row>
    <row r="245" spans="1:19" s="65" customFormat="1" ht="30" customHeight="1" x14ac:dyDescent="0.3">
      <c r="A245" s="9">
        <v>241</v>
      </c>
      <c r="B245" s="5" t="s">
        <v>780</v>
      </c>
      <c r="C245" s="5" t="str">
        <f t="shared" si="93"/>
        <v>TAMBOREL DE ALUMÍNIO PARA ENDODONTIA</v>
      </c>
      <c r="D245" s="6" t="s">
        <v>508</v>
      </c>
      <c r="E245" s="10" t="s">
        <v>30</v>
      </c>
      <c r="F245" s="52" t="e">
        <f>VLOOKUP(C245,#REF!,20,FALSE)</f>
        <v>#REF!</v>
      </c>
      <c r="G245" s="55">
        <v>2</v>
      </c>
      <c r="H245" s="54">
        <v>2</v>
      </c>
      <c r="I245" s="54">
        <f t="shared" si="105"/>
        <v>1</v>
      </c>
      <c r="J245" s="55">
        <f t="shared" si="106"/>
        <v>22</v>
      </c>
      <c r="K245" s="56">
        <f t="shared" si="107"/>
        <v>33</v>
      </c>
      <c r="L245" s="56">
        <f t="shared" si="108"/>
        <v>36.299999999999997</v>
      </c>
      <c r="M245" s="20" t="e">
        <f t="shared" si="109"/>
        <v>#REF!</v>
      </c>
      <c r="N245" s="55"/>
      <c r="O245" s="62"/>
      <c r="P245" s="58" t="e">
        <f>M245*O245</f>
        <v>#REF!</v>
      </c>
      <c r="Q245" s="57"/>
      <c r="R245" s="58" t="e">
        <f>M245*Q245</f>
        <v>#REF!</v>
      </c>
      <c r="S245" s="59" t="e">
        <f>(P245+R245)/2</f>
        <v>#REF!</v>
      </c>
    </row>
    <row r="246" spans="1:19" s="65" customFormat="1" ht="30" customHeight="1" x14ac:dyDescent="0.3">
      <c r="A246" s="9">
        <v>242</v>
      </c>
      <c r="B246" s="5" t="s">
        <v>345</v>
      </c>
      <c r="C246" s="5" t="str">
        <f t="shared" si="93"/>
        <v>TESOURA METZEMBAUM CURVA 14CM</v>
      </c>
      <c r="D246" s="6" t="s">
        <v>509</v>
      </c>
      <c r="E246" s="10" t="s">
        <v>30</v>
      </c>
      <c r="F246" s="52" t="e">
        <f>VLOOKUP(C246,#REF!,20,FALSE)</f>
        <v>#REF!</v>
      </c>
      <c r="G246" s="55">
        <v>0</v>
      </c>
      <c r="H246" s="54">
        <v>1</v>
      </c>
      <c r="I246" s="54">
        <f t="shared" si="105"/>
        <v>0</v>
      </c>
      <c r="J246" s="55">
        <f t="shared" si="106"/>
        <v>12</v>
      </c>
      <c r="K246" s="56">
        <f t="shared" si="107"/>
        <v>18</v>
      </c>
      <c r="L246" s="56">
        <f t="shared" si="108"/>
        <v>19.8</v>
      </c>
      <c r="M246" s="20" t="e">
        <f t="shared" si="109"/>
        <v>#REF!</v>
      </c>
      <c r="N246" s="55"/>
      <c r="O246" s="62"/>
      <c r="P246" s="58" t="e">
        <f>M246*O246</f>
        <v>#REF!</v>
      </c>
      <c r="Q246" s="57"/>
      <c r="R246" s="58" t="e">
        <f>M246*Q246</f>
        <v>#REF!</v>
      </c>
      <c r="S246" s="59" t="e">
        <f>(P246+R246)/2</f>
        <v>#REF!</v>
      </c>
    </row>
    <row r="247" spans="1:19" s="66" customFormat="1" ht="30" customHeight="1" x14ac:dyDescent="0.3">
      <c r="A247" s="9">
        <v>243</v>
      </c>
      <c r="B247" s="5" t="s">
        <v>329</v>
      </c>
      <c r="C247" s="5" t="str">
        <f t="shared" si="93"/>
        <v>TESOURA PONTA CURVA 15 CM UNIDADE</v>
      </c>
      <c r="D247" s="6" t="s">
        <v>510</v>
      </c>
      <c r="E247" s="10" t="s">
        <v>30</v>
      </c>
      <c r="F247" s="52" t="e">
        <f>VLOOKUP(C247,#REF!,20,FALSE)</f>
        <v>#REF!</v>
      </c>
      <c r="G247" s="54">
        <v>7</v>
      </c>
      <c r="H247" s="54">
        <v>2</v>
      </c>
      <c r="I247" s="54">
        <f t="shared" si="105"/>
        <v>3.5</v>
      </c>
      <c r="J247" s="55">
        <f t="shared" si="106"/>
        <v>17</v>
      </c>
      <c r="K247" s="56">
        <f t="shared" si="107"/>
        <v>25.5</v>
      </c>
      <c r="L247" s="56">
        <f t="shared" si="108"/>
        <v>28.05</v>
      </c>
      <c r="M247" s="20" t="e">
        <f t="shared" si="109"/>
        <v>#REF!</v>
      </c>
      <c r="N247" s="61"/>
      <c r="O247" s="62"/>
      <c r="P247" s="58" t="e">
        <f>M247*O247</f>
        <v>#REF!</v>
      </c>
      <c r="Q247" s="57"/>
      <c r="R247" s="58" t="e">
        <f>M247*Q247</f>
        <v>#REF!</v>
      </c>
      <c r="S247" s="59" t="e">
        <f>(P247+R247)/2</f>
        <v>#REF!</v>
      </c>
    </row>
    <row r="248" spans="1:19" ht="30" customHeight="1" x14ac:dyDescent="0.3">
      <c r="A248" s="9">
        <v>244</v>
      </c>
      <c r="B248" s="5" t="s">
        <v>753</v>
      </c>
      <c r="C248" s="5" t="str">
        <f t="shared" si="93"/>
        <v>TIRA DE LIXA SERRILHADA</v>
      </c>
      <c r="D248" s="6" t="s">
        <v>172</v>
      </c>
      <c r="E248" s="10" t="s">
        <v>173</v>
      </c>
      <c r="F248" s="52" t="e">
        <f>VLOOKUP(C248,#REF!,20,FALSE)</f>
        <v>#REF!</v>
      </c>
      <c r="G248" s="19">
        <v>3</v>
      </c>
      <c r="H248" s="20">
        <v>2</v>
      </c>
      <c r="I248" s="20">
        <f t="shared" si="105"/>
        <v>1.5</v>
      </c>
      <c r="J248" s="19">
        <f t="shared" si="106"/>
        <v>21</v>
      </c>
      <c r="K248" s="21">
        <f t="shared" si="107"/>
        <v>31.5</v>
      </c>
      <c r="L248" s="21">
        <f t="shared" si="108"/>
        <v>34.65</v>
      </c>
      <c r="M248" s="20" t="e">
        <f t="shared" si="109"/>
        <v>#REF!</v>
      </c>
      <c r="N248" s="22"/>
      <c r="O248" s="40"/>
      <c r="P248" s="36" t="e">
        <f t="shared" ref="P248:P255" si="110">M248*O248</f>
        <v>#REF!</v>
      </c>
      <c r="Q248" s="38"/>
      <c r="R248" s="36" t="e">
        <f t="shared" ref="R248:R255" si="111">M248*Q248</f>
        <v>#REF!</v>
      </c>
      <c r="S248" s="37" t="e">
        <f t="shared" ref="S248:S255" si="112">(P248+R248)/2</f>
        <v>#REF!</v>
      </c>
    </row>
    <row r="249" spans="1:19" ht="30" customHeight="1" x14ac:dyDescent="0.3">
      <c r="A249" s="9">
        <v>245</v>
      </c>
      <c r="B249" s="5" t="s">
        <v>754</v>
      </c>
      <c r="C249" s="5" t="str">
        <f t="shared" si="93"/>
        <v>TIRA DE POLIÉSTER (BANDA MATRIZ) PARA RESINA</v>
      </c>
      <c r="D249" s="6" t="s">
        <v>174</v>
      </c>
      <c r="E249" s="10" t="s">
        <v>175</v>
      </c>
      <c r="F249" s="52" t="e">
        <f>VLOOKUP(C249,#REF!,20,FALSE)</f>
        <v>#REF!</v>
      </c>
      <c r="G249" s="19">
        <v>6</v>
      </c>
      <c r="H249" s="20">
        <v>2</v>
      </c>
      <c r="I249" s="20">
        <f t="shared" si="105"/>
        <v>3</v>
      </c>
      <c r="J249" s="19">
        <f t="shared" si="106"/>
        <v>18</v>
      </c>
      <c r="K249" s="21">
        <f t="shared" si="107"/>
        <v>27</v>
      </c>
      <c r="L249" s="21">
        <f t="shared" si="108"/>
        <v>29.7</v>
      </c>
      <c r="M249" s="20" t="e">
        <f t="shared" si="109"/>
        <v>#REF!</v>
      </c>
      <c r="N249" s="22"/>
      <c r="O249" s="40"/>
      <c r="P249" s="36" t="e">
        <f t="shared" si="110"/>
        <v>#REF!</v>
      </c>
      <c r="Q249" s="38"/>
      <c r="R249" s="36" t="e">
        <f t="shared" si="111"/>
        <v>#REF!</v>
      </c>
      <c r="S249" s="37" t="e">
        <f t="shared" si="112"/>
        <v>#REF!</v>
      </c>
    </row>
    <row r="250" spans="1:19" ht="30" customHeight="1" x14ac:dyDescent="0.3">
      <c r="A250" s="9">
        <v>246</v>
      </c>
      <c r="B250" s="5" t="s">
        <v>755</v>
      </c>
      <c r="C250" s="5" t="str">
        <f t="shared" si="93"/>
        <v>TIRA TRANÇADA DE FIBRA DE VIDRO IMPREGNADA</v>
      </c>
      <c r="D250" s="6" t="s">
        <v>176</v>
      </c>
      <c r="E250" s="10" t="s">
        <v>177</v>
      </c>
      <c r="F250" s="52" t="e">
        <f>VLOOKUP(C250,#REF!,20,FALSE)</f>
        <v>#REF!</v>
      </c>
      <c r="G250" s="25">
        <v>5</v>
      </c>
      <c r="H250" s="20">
        <v>3</v>
      </c>
      <c r="I250" s="20">
        <f t="shared" si="105"/>
        <v>1.6666666666666667</v>
      </c>
      <c r="J250" s="19">
        <f t="shared" si="106"/>
        <v>31</v>
      </c>
      <c r="K250" s="21">
        <f t="shared" si="107"/>
        <v>46.5</v>
      </c>
      <c r="L250" s="21">
        <f t="shared" si="108"/>
        <v>51.15</v>
      </c>
      <c r="M250" s="20" t="e">
        <f t="shared" si="109"/>
        <v>#REF!</v>
      </c>
      <c r="N250" s="22"/>
      <c r="O250" s="40"/>
      <c r="P250" s="36" t="e">
        <f t="shared" si="110"/>
        <v>#REF!</v>
      </c>
      <c r="Q250" s="38"/>
      <c r="R250" s="36" t="e">
        <f t="shared" si="111"/>
        <v>#REF!</v>
      </c>
      <c r="S250" s="37" t="e">
        <f t="shared" si="112"/>
        <v>#REF!</v>
      </c>
    </row>
    <row r="251" spans="1:19" ht="30" customHeight="1" x14ac:dyDescent="0.3">
      <c r="A251" s="9">
        <v>247</v>
      </c>
      <c r="B251" s="5" t="s">
        <v>842</v>
      </c>
      <c r="C251" s="5" t="str">
        <f t="shared" si="93"/>
        <v>TOUCA DESCARTÁVEL COM ELÁSTICO (GORRO)</v>
      </c>
      <c r="D251" s="75"/>
      <c r="E251" s="10" t="s">
        <v>20</v>
      </c>
      <c r="F251" s="52">
        <v>1073</v>
      </c>
      <c r="G251" s="25">
        <v>411</v>
      </c>
      <c r="H251" s="20">
        <v>10</v>
      </c>
      <c r="I251" s="20">
        <f t="shared" si="105"/>
        <v>41.1</v>
      </c>
      <c r="J251" s="19">
        <f t="shared" si="106"/>
        <v>-291</v>
      </c>
      <c r="K251" s="21">
        <f t="shared" si="107"/>
        <v>-436.5</v>
      </c>
      <c r="L251" s="21">
        <f t="shared" si="108"/>
        <v>-480.15</v>
      </c>
      <c r="M251" s="20">
        <f t="shared" si="109"/>
        <v>-1553</v>
      </c>
      <c r="N251" s="22" t="s">
        <v>2720</v>
      </c>
      <c r="O251" s="40"/>
      <c r="P251" s="36"/>
      <c r="Q251" s="38"/>
      <c r="R251" s="36"/>
      <c r="S251" s="37"/>
    </row>
    <row r="252" spans="1:19" ht="30" customHeight="1" x14ac:dyDescent="0.3">
      <c r="A252" s="9">
        <v>248</v>
      </c>
      <c r="B252" s="5" t="s">
        <v>756</v>
      </c>
      <c r="C252" s="5" t="str">
        <f t="shared" si="93"/>
        <v>VASELINA SÓLIDA</v>
      </c>
      <c r="D252" s="6" t="s">
        <v>178</v>
      </c>
      <c r="E252" s="10" t="s">
        <v>179</v>
      </c>
      <c r="F252" s="52" t="e">
        <f>VLOOKUP(C252,#REF!,20,FALSE)</f>
        <v>#REF!</v>
      </c>
      <c r="G252" s="19">
        <v>4</v>
      </c>
      <c r="H252" s="20">
        <v>1</v>
      </c>
      <c r="I252" s="20">
        <f t="shared" si="105"/>
        <v>4</v>
      </c>
      <c r="J252" s="19">
        <f t="shared" si="106"/>
        <v>8</v>
      </c>
      <c r="K252" s="21">
        <f t="shared" si="107"/>
        <v>12</v>
      </c>
      <c r="L252" s="21">
        <f t="shared" si="108"/>
        <v>13.2</v>
      </c>
      <c r="M252" s="20" t="e">
        <f t="shared" si="109"/>
        <v>#REF!</v>
      </c>
      <c r="N252" s="22"/>
      <c r="O252" s="40"/>
      <c r="P252" s="36" t="e">
        <f t="shared" si="110"/>
        <v>#REF!</v>
      </c>
      <c r="Q252" s="38"/>
      <c r="R252" s="36" t="e">
        <f t="shared" si="111"/>
        <v>#REF!</v>
      </c>
      <c r="S252" s="37" t="e">
        <f t="shared" si="112"/>
        <v>#REF!</v>
      </c>
    </row>
    <row r="253" spans="1:19" s="81" customFormat="1" ht="30" customHeight="1" x14ac:dyDescent="0.25">
      <c r="A253" s="9">
        <v>249</v>
      </c>
      <c r="B253" s="5" t="s">
        <v>420</v>
      </c>
      <c r="C253" s="5" t="str">
        <f t="shared" si="93"/>
        <v>VERNIZ FLUORETADO (DURAPHAT)</v>
      </c>
      <c r="D253" s="6" t="s">
        <v>633</v>
      </c>
      <c r="E253" s="10" t="s">
        <v>421</v>
      </c>
      <c r="F253" s="52" t="e">
        <f>VLOOKUP(C253,#REF!,20,FALSE)</f>
        <v>#REF!</v>
      </c>
      <c r="G253" s="78">
        <v>0</v>
      </c>
      <c r="H253" s="78">
        <v>1</v>
      </c>
      <c r="I253" s="76">
        <f t="shared" si="105"/>
        <v>0</v>
      </c>
      <c r="J253" s="73">
        <f t="shared" si="106"/>
        <v>12</v>
      </c>
      <c r="K253" s="79">
        <f>J253*10/100+J253</f>
        <v>13.2</v>
      </c>
      <c r="L253" s="21">
        <f t="shared" si="108"/>
        <v>14.52</v>
      </c>
      <c r="M253" s="20" t="e">
        <f t="shared" si="109"/>
        <v>#REF!</v>
      </c>
      <c r="N253" s="82"/>
      <c r="O253" s="40"/>
      <c r="P253" s="36" t="e">
        <f t="shared" si="110"/>
        <v>#REF!</v>
      </c>
      <c r="Q253" s="38"/>
      <c r="R253" s="36" t="e">
        <f t="shared" si="111"/>
        <v>#REF!</v>
      </c>
      <c r="S253" s="37" t="e">
        <f t="shared" si="112"/>
        <v>#REF!</v>
      </c>
    </row>
    <row r="254" spans="1:19" s="81" customFormat="1" ht="30" customHeight="1" x14ac:dyDescent="0.25">
      <c r="A254" s="9">
        <v>250</v>
      </c>
      <c r="B254" s="5" t="s">
        <v>422</v>
      </c>
      <c r="C254" s="5" t="str">
        <f t="shared" si="93"/>
        <v>VERNIZ FLUORETADO (FLUORNIZ)</v>
      </c>
      <c r="D254" s="6" t="s">
        <v>634</v>
      </c>
      <c r="E254" s="10" t="s">
        <v>423</v>
      </c>
      <c r="F254" s="52" t="e">
        <f>VLOOKUP(C254,#REF!,20,FALSE)</f>
        <v>#REF!</v>
      </c>
      <c r="G254" s="78">
        <v>0</v>
      </c>
      <c r="H254" s="78">
        <v>1</v>
      </c>
      <c r="I254" s="76">
        <f t="shared" si="105"/>
        <v>0</v>
      </c>
      <c r="J254" s="73">
        <f t="shared" si="106"/>
        <v>12</v>
      </c>
      <c r="K254" s="79">
        <f>J254*10/100+J254</f>
        <v>13.2</v>
      </c>
      <c r="L254" s="21">
        <f t="shared" si="108"/>
        <v>14.52</v>
      </c>
      <c r="M254" s="20" t="e">
        <f t="shared" si="109"/>
        <v>#REF!</v>
      </c>
      <c r="N254" s="87"/>
      <c r="O254" s="40"/>
      <c r="P254" s="36" t="e">
        <f t="shared" si="110"/>
        <v>#REF!</v>
      </c>
      <c r="Q254" s="38"/>
      <c r="R254" s="36" t="e">
        <f t="shared" si="111"/>
        <v>#REF!</v>
      </c>
      <c r="S254" s="37" t="e">
        <f t="shared" si="112"/>
        <v>#REF!</v>
      </c>
    </row>
    <row r="255" spans="1:19" customFormat="1" ht="15" customHeight="1" x14ac:dyDescent="0.25">
      <c r="A255" s="121" t="s">
        <v>183</v>
      </c>
      <c r="B255" s="122"/>
      <c r="C255" s="122"/>
      <c r="D255" s="122"/>
      <c r="E255" s="122"/>
      <c r="F255" s="122"/>
      <c r="G255" s="122"/>
      <c r="H255" s="122"/>
      <c r="I255" s="122"/>
      <c r="J255" s="122"/>
      <c r="K255" s="122"/>
      <c r="L255" s="122"/>
      <c r="M255" s="122"/>
      <c r="N255" s="130"/>
      <c r="O255" s="38"/>
      <c r="P255" s="36">
        <f t="shared" si="110"/>
        <v>0</v>
      </c>
      <c r="Q255" s="41"/>
      <c r="R255" s="36">
        <f t="shared" si="111"/>
        <v>0</v>
      </c>
      <c r="S255" s="42">
        <f t="shared" si="112"/>
        <v>0</v>
      </c>
    </row>
    <row r="256" spans="1:19" ht="30" customHeight="1" x14ac:dyDescent="0.3">
      <c r="A256" s="4">
        <v>1</v>
      </c>
      <c r="B256" s="17" t="s">
        <v>184</v>
      </c>
      <c r="C256" s="5" t="str">
        <f t="shared" si="93"/>
        <v>CIMENTO DE IONÔMERO DE VIDRO ENCAPSULADO FOTOATIVADO ENCAPSULADO COR A2</v>
      </c>
      <c r="D256" s="8" t="s">
        <v>185</v>
      </c>
      <c r="E256" s="4" t="s">
        <v>240</v>
      </c>
      <c r="F256" s="52" t="e">
        <f>VLOOKUP(C256,#REF!,20,FALSE)</f>
        <v>#REF!</v>
      </c>
      <c r="G256" s="78">
        <v>0</v>
      </c>
      <c r="H256" s="78">
        <v>1</v>
      </c>
      <c r="I256" s="76">
        <f>G256/H256</f>
        <v>0</v>
      </c>
      <c r="J256" s="73">
        <f>(12-I256)*H256</f>
        <v>12</v>
      </c>
      <c r="K256" s="79">
        <f t="shared" ref="K256:L258" si="113">J256*10/100+J256</f>
        <v>13.2</v>
      </c>
      <c r="L256" s="21">
        <f t="shared" si="113"/>
        <v>14.52</v>
      </c>
      <c r="M256" s="20" t="e">
        <f>ROUND(L256,0)-F256</f>
        <v>#REF!</v>
      </c>
      <c r="N256" s="22" t="s">
        <v>2720</v>
      </c>
      <c r="O256" s="38"/>
      <c r="P256" s="36" t="e">
        <f t="shared" ref="P256:P320" si="114">M256*O256</f>
        <v>#REF!</v>
      </c>
      <c r="Q256" s="41"/>
      <c r="R256" s="36" t="e">
        <f t="shared" ref="R256:R320" si="115">M256*Q256</f>
        <v>#REF!</v>
      </c>
      <c r="S256" s="42" t="e">
        <f t="shared" ref="S256:S320" si="116">(P256+R256)/2</f>
        <v>#REF!</v>
      </c>
    </row>
    <row r="257" spans="1:19" ht="30" customHeight="1" x14ac:dyDescent="0.3">
      <c r="A257" s="1">
        <v>2</v>
      </c>
      <c r="B257" s="2" t="s">
        <v>186</v>
      </c>
      <c r="C257" s="5" t="str">
        <f t="shared" si="93"/>
        <v>CIMENTO DE IONÔMERO DE VIDRO ENCAPSULADO FOTOATIVADO ENCAPSULADO COR A3</v>
      </c>
      <c r="D257" s="3" t="s">
        <v>187</v>
      </c>
      <c r="E257" s="1" t="s">
        <v>240</v>
      </c>
      <c r="F257" s="52" t="e">
        <f>VLOOKUP(C257,#REF!,20,FALSE)</f>
        <v>#REF!</v>
      </c>
      <c r="G257" s="78">
        <v>8</v>
      </c>
      <c r="H257" s="78">
        <v>1</v>
      </c>
      <c r="I257" s="76">
        <f>G257/H257</f>
        <v>8</v>
      </c>
      <c r="J257" s="73">
        <f>(12-I257)*H257</f>
        <v>4</v>
      </c>
      <c r="K257" s="79">
        <f t="shared" si="113"/>
        <v>4.4000000000000004</v>
      </c>
      <c r="L257" s="21">
        <f t="shared" si="113"/>
        <v>4.8400000000000007</v>
      </c>
      <c r="M257" s="20" t="e">
        <f>ROUND(L257,0)-F257</f>
        <v>#REF!</v>
      </c>
      <c r="N257" s="22" t="s">
        <v>2720</v>
      </c>
      <c r="O257" s="38"/>
      <c r="P257" s="36" t="e">
        <f t="shared" si="114"/>
        <v>#REF!</v>
      </c>
      <c r="Q257" s="41"/>
      <c r="R257" s="36" t="e">
        <f t="shared" si="115"/>
        <v>#REF!</v>
      </c>
      <c r="S257" s="42" t="e">
        <f t="shared" si="116"/>
        <v>#REF!</v>
      </c>
    </row>
    <row r="258" spans="1:19" ht="30" customHeight="1" x14ac:dyDescent="0.3">
      <c r="A258" s="1">
        <v>3</v>
      </c>
      <c r="B258" s="14" t="s">
        <v>188</v>
      </c>
      <c r="C258" s="5" t="str">
        <f t="shared" si="93"/>
        <v>APLICADOR METÁLICO MANUAL PARA CÁPSULA DE CIMENTO DE IONÔMERO DE VIDRO</v>
      </c>
      <c r="D258" s="2" t="s">
        <v>189</v>
      </c>
      <c r="E258" s="1" t="s">
        <v>30</v>
      </c>
      <c r="F258" s="52" t="e">
        <f>VLOOKUP(C258,#REF!,20,FALSE)</f>
        <v>#REF!</v>
      </c>
      <c r="G258" s="78">
        <v>0</v>
      </c>
      <c r="H258" s="78">
        <v>1</v>
      </c>
      <c r="I258" s="76">
        <f>G258/H258</f>
        <v>0</v>
      </c>
      <c r="J258" s="73">
        <f>(12-I258)*H258</f>
        <v>12</v>
      </c>
      <c r="K258" s="79">
        <f t="shared" si="113"/>
        <v>13.2</v>
      </c>
      <c r="L258" s="21">
        <f t="shared" si="113"/>
        <v>14.52</v>
      </c>
      <c r="M258" s="20" t="e">
        <f>ROUND(L258,0)-F258</f>
        <v>#REF!</v>
      </c>
      <c r="N258" s="87"/>
      <c r="O258" s="38"/>
      <c r="P258" s="36" t="e">
        <f t="shared" si="114"/>
        <v>#REF!</v>
      </c>
      <c r="Q258" s="41"/>
      <c r="R258" s="36" t="e">
        <f t="shared" si="115"/>
        <v>#REF!</v>
      </c>
      <c r="S258" s="42" t="e">
        <f t="shared" si="116"/>
        <v>#REF!</v>
      </c>
    </row>
    <row r="259" spans="1:19" customFormat="1" ht="15" customHeight="1" x14ac:dyDescent="0.25">
      <c r="A259" s="121" t="s">
        <v>251</v>
      </c>
      <c r="B259" s="122"/>
      <c r="C259" s="122"/>
      <c r="D259" s="122"/>
      <c r="E259" s="122"/>
      <c r="F259" s="122"/>
      <c r="G259" s="122"/>
      <c r="H259" s="122"/>
      <c r="I259" s="122"/>
      <c r="J259" s="122"/>
      <c r="K259" s="122"/>
      <c r="L259" s="122"/>
      <c r="M259" s="122"/>
      <c r="N259" s="123"/>
      <c r="O259" s="38"/>
      <c r="P259" s="36">
        <f t="shared" si="114"/>
        <v>0</v>
      </c>
      <c r="Q259" s="41"/>
      <c r="R259" s="36">
        <f t="shared" si="115"/>
        <v>0</v>
      </c>
      <c r="S259" s="42">
        <f t="shared" si="116"/>
        <v>0</v>
      </c>
    </row>
    <row r="260" spans="1:19" ht="30" customHeight="1" x14ac:dyDescent="0.3">
      <c r="A260" s="9">
        <v>1</v>
      </c>
      <c r="B260" s="16" t="s">
        <v>190</v>
      </c>
      <c r="C260" s="5" t="str">
        <f t="shared" si="93"/>
        <v xml:space="preserve">GUTA PERCHA F (FINE) 28MM </v>
      </c>
      <c r="D260" s="6" t="s">
        <v>191</v>
      </c>
      <c r="E260" s="10" t="s">
        <v>192</v>
      </c>
      <c r="F260" s="52" t="e">
        <f>VLOOKUP(C260,#REF!,20,FALSE)</f>
        <v>#REF!</v>
      </c>
      <c r="G260" s="78">
        <v>2</v>
      </c>
      <c r="H260" s="78">
        <v>3</v>
      </c>
      <c r="I260" s="76">
        <f>G260/H260</f>
        <v>0.66666666666666663</v>
      </c>
      <c r="J260" s="73">
        <f>(12-I260)*H260</f>
        <v>34</v>
      </c>
      <c r="K260" s="79">
        <f t="shared" ref="K260:L264" si="117">J260*10/100+J260</f>
        <v>37.4</v>
      </c>
      <c r="L260" s="21">
        <f t="shared" si="117"/>
        <v>41.14</v>
      </c>
      <c r="M260" s="20" t="e">
        <f>ROUND(L260,0)-F260</f>
        <v>#REF!</v>
      </c>
      <c r="N260" s="22"/>
      <c r="O260" s="38"/>
      <c r="P260" s="36" t="e">
        <f t="shared" si="114"/>
        <v>#REF!</v>
      </c>
      <c r="Q260" s="41"/>
      <c r="R260" s="36" t="e">
        <f t="shared" si="115"/>
        <v>#REF!</v>
      </c>
      <c r="S260" s="42" t="e">
        <f t="shared" si="116"/>
        <v>#REF!</v>
      </c>
    </row>
    <row r="261" spans="1:19" ht="30" customHeight="1" x14ac:dyDescent="0.3">
      <c r="A261" s="9">
        <v>2</v>
      </c>
      <c r="B261" s="16" t="s">
        <v>234</v>
      </c>
      <c r="C261" s="5" t="str">
        <f t="shared" si="93"/>
        <v xml:space="preserve">GUTA PERCHA MF (MEDIUM FINE) 28MM </v>
      </c>
      <c r="D261" s="6" t="s">
        <v>235</v>
      </c>
      <c r="E261" s="10" t="s">
        <v>192</v>
      </c>
      <c r="F261" s="52" t="e">
        <f>VLOOKUP(C261,#REF!,20,FALSE)</f>
        <v>#REF!</v>
      </c>
      <c r="G261" s="78">
        <v>3</v>
      </c>
      <c r="H261" s="78">
        <v>4</v>
      </c>
      <c r="I261" s="76">
        <f>G261/H261</f>
        <v>0.75</v>
      </c>
      <c r="J261" s="73">
        <f>(12-I261)*H261</f>
        <v>45</v>
      </c>
      <c r="K261" s="79">
        <f t="shared" si="117"/>
        <v>49.5</v>
      </c>
      <c r="L261" s="21">
        <f t="shared" si="117"/>
        <v>54.45</v>
      </c>
      <c r="M261" s="20" t="e">
        <f>ROUND(L261,0)-F261</f>
        <v>#REF!</v>
      </c>
      <c r="N261" s="22"/>
      <c r="O261" s="38"/>
      <c r="P261" s="36" t="e">
        <f t="shared" si="114"/>
        <v>#REF!</v>
      </c>
      <c r="Q261" s="41"/>
      <c r="R261" s="36" t="e">
        <f t="shared" si="115"/>
        <v>#REF!</v>
      </c>
      <c r="S261" s="42" t="e">
        <f t="shared" si="116"/>
        <v>#REF!</v>
      </c>
    </row>
    <row r="262" spans="1:19" ht="30" customHeight="1" x14ac:dyDescent="0.3">
      <c r="A262" s="9">
        <v>3</v>
      </c>
      <c r="B262" s="16" t="s">
        <v>236</v>
      </c>
      <c r="C262" s="5" t="str">
        <f>UPPER(B262)</f>
        <v xml:space="preserve">GUTA PERCHA ML (MEDIUM LARGE) 28MM </v>
      </c>
      <c r="D262" s="6" t="s">
        <v>244</v>
      </c>
      <c r="E262" s="10" t="s">
        <v>192</v>
      </c>
      <c r="F262" s="52" t="e">
        <f>VLOOKUP(C262,#REF!,20,FALSE)</f>
        <v>#REF!</v>
      </c>
      <c r="G262" s="78">
        <v>0</v>
      </c>
      <c r="H262" s="78">
        <v>3</v>
      </c>
      <c r="I262" s="76">
        <f>G262/H262</f>
        <v>0</v>
      </c>
      <c r="J262" s="73">
        <f>(12-I262)*H262</f>
        <v>36</v>
      </c>
      <c r="K262" s="79">
        <f t="shared" si="117"/>
        <v>39.6</v>
      </c>
      <c r="L262" s="21">
        <f t="shared" si="117"/>
        <v>43.56</v>
      </c>
      <c r="M262" s="20" t="e">
        <f>ROUND(L262,0)-F262</f>
        <v>#REF!</v>
      </c>
      <c r="N262" s="22"/>
      <c r="O262" s="38"/>
      <c r="P262" s="36" t="e">
        <f t="shared" si="114"/>
        <v>#REF!</v>
      </c>
      <c r="Q262" s="41"/>
      <c r="R262" s="36" t="e">
        <f t="shared" si="115"/>
        <v>#REF!</v>
      </c>
      <c r="S262" s="42" t="e">
        <f t="shared" si="116"/>
        <v>#REF!</v>
      </c>
    </row>
    <row r="263" spans="1:19" ht="30" customHeight="1" x14ac:dyDescent="0.3">
      <c r="A263" s="9">
        <v>4</v>
      </c>
      <c r="B263" s="16" t="s">
        <v>193</v>
      </c>
      <c r="C263" s="5" t="str">
        <f>UPPER(B263)</f>
        <v xml:space="preserve">GUTA PERCHA M (MEDIUM) 28MM </v>
      </c>
      <c r="D263" s="6" t="s">
        <v>194</v>
      </c>
      <c r="E263" s="10" t="s">
        <v>192</v>
      </c>
      <c r="F263" s="52" t="e">
        <f>VLOOKUP(C263,#REF!,20,FALSE)</f>
        <v>#REF!</v>
      </c>
      <c r="G263" s="78">
        <v>0</v>
      </c>
      <c r="H263" s="78">
        <v>3</v>
      </c>
      <c r="I263" s="76">
        <f>G263/H263</f>
        <v>0</v>
      </c>
      <c r="J263" s="73">
        <f>(12-I263)*H263</f>
        <v>36</v>
      </c>
      <c r="K263" s="79">
        <f t="shared" si="117"/>
        <v>39.6</v>
      </c>
      <c r="L263" s="21">
        <f t="shared" si="117"/>
        <v>43.56</v>
      </c>
      <c r="M263" s="20" t="e">
        <f>ROUND(L263,0)-F263</f>
        <v>#REF!</v>
      </c>
      <c r="N263" s="22"/>
      <c r="O263" s="38"/>
      <c r="P263" s="36" t="e">
        <f t="shared" si="114"/>
        <v>#REF!</v>
      </c>
      <c r="Q263" s="41"/>
      <c r="R263" s="36" t="e">
        <f t="shared" si="115"/>
        <v>#REF!</v>
      </c>
      <c r="S263" s="42" t="e">
        <f t="shared" si="116"/>
        <v>#REF!</v>
      </c>
    </row>
    <row r="264" spans="1:19" ht="30" customHeight="1" x14ac:dyDescent="0.3">
      <c r="A264" s="9">
        <v>5</v>
      </c>
      <c r="B264" s="16" t="s">
        <v>237</v>
      </c>
      <c r="C264" s="5" t="str">
        <f>UPPER(B264)</f>
        <v>GUTA PERCHA PARA SISTEMA ROTATÓRIO (F1-F2-F3)</v>
      </c>
      <c r="D264" s="6" t="s">
        <v>239</v>
      </c>
      <c r="E264" s="10" t="s">
        <v>238</v>
      </c>
      <c r="F264" s="52" t="e">
        <f>VLOOKUP(C264,#REF!,20,FALSE)</f>
        <v>#REF!</v>
      </c>
      <c r="G264" s="78">
        <v>0</v>
      </c>
      <c r="H264" s="78">
        <v>1</v>
      </c>
      <c r="I264" s="76">
        <f>G264/H264</f>
        <v>0</v>
      </c>
      <c r="J264" s="73">
        <f>(12-I264)*H264</f>
        <v>12</v>
      </c>
      <c r="K264" s="79">
        <f t="shared" si="117"/>
        <v>13.2</v>
      </c>
      <c r="L264" s="21">
        <f t="shared" si="117"/>
        <v>14.52</v>
      </c>
      <c r="M264" s="20" t="e">
        <f>ROUND(L264,0)-F264</f>
        <v>#REF!</v>
      </c>
      <c r="N264" s="22" t="s">
        <v>2720</v>
      </c>
      <c r="O264" s="38"/>
      <c r="P264" s="36" t="e">
        <f t="shared" si="114"/>
        <v>#REF!</v>
      </c>
      <c r="Q264" s="41"/>
      <c r="R264" s="36" t="e">
        <f t="shared" si="115"/>
        <v>#REF!</v>
      </c>
      <c r="S264" s="42" t="e">
        <f t="shared" si="116"/>
        <v>#REF!</v>
      </c>
    </row>
    <row r="265" spans="1:19" customFormat="1" ht="15" customHeight="1" x14ac:dyDescent="0.25">
      <c r="A265" s="121" t="s">
        <v>252</v>
      </c>
      <c r="B265" s="122"/>
      <c r="C265" s="122"/>
      <c r="D265" s="122"/>
      <c r="E265" s="122"/>
      <c r="F265" s="122"/>
      <c r="G265" s="122"/>
      <c r="H265" s="122"/>
      <c r="I265" s="122"/>
      <c r="J265" s="122"/>
      <c r="K265" s="122"/>
      <c r="L265" s="122"/>
      <c r="M265" s="122"/>
      <c r="N265" s="123"/>
      <c r="O265" s="38"/>
      <c r="P265" s="36">
        <f t="shared" si="114"/>
        <v>0</v>
      </c>
      <c r="Q265" s="41"/>
      <c r="R265" s="36">
        <f t="shared" si="115"/>
        <v>0</v>
      </c>
      <c r="S265" s="42">
        <f t="shared" si="116"/>
        <v>0</v>
      </c>
    </row>
    <row r="266" spans="1:19" ht="30" customHeight="1" x14ac:dyDescent="0.3">
      <c r="A266" s="9">
        <v>1</v>
      </c>
      <c r="B266" s="75" t="s">
        <v>223</v>
      </c>
      <c r="C266" s="5" t="str">
        <f t="shared" ref="C266:C277" si="118">UPPER(B266)</f>
        <v>RESINA COMPOSTA FOTOPOLIMERIZÁVEL NANO-PARTICULADA OU NANO- HÍBRIDA- CORRESPONDENTE A COR A1</v>
      </c>
      <c r="D266" s="6" t="s">
        <v>211</v>
      </c>
      <c r="E266" s="10" t="s">
        <v>30</v>
      </c>
      <c r="F266" s="52" t="e">
        <f>VLOOKUP(C266,#REF!,20,FALSE)</f>
        <v>#REF!</v>
      </c>
      <c r="G266" s="78">
        <v>0</v>
      </c>
      <c r="H266" s="78">
        <v>1</v>
      </c>
      <c r="I266" s="76">
        <f t="shared" ref="I266:I277" si="119">G266/H266</f>
        <v>0</v>
      </c>
      <c r="J266" s="73">
        <f t="shared" ref="J266:J277" si="120">(12-I266)*H266</f>
        <v>12</v>
      </c>
      <c r="K266" s="79">
        <f t="shared" ref="K266:L277" si="121">J266*10/100+J266</f>
        <v>13.2</v>
      </c>
      <c r="L266" s="21">
        <f t="shared" si="121"/>
        <v>14.52</v>
      </c>
      <c r="M266" s="20" t="e">
        <f t="shared" ref="M266:M277" si="122">ROUND(L266,0)-F266</f>
        <v>#REF!</v>
      </c>
      <c r="N266" s="100" t="s">
        <v>2723</v>
      </c>
      <c r="O266" s="38"/>
      <c r="P266" s="36" t="e">
        <f t="shared" si="114"/>
        <v>#REF!</v>
      </c>
      <c r="Q266" s="41"/>
      <c r="R266" s="36" t="e">
        <f t="shared" si="115"/>
        <v>#REF!</v>
      </c>
      <c r="S266" s="42" t="e">
        <f t="shared" si="116"/>
        <v>#REF!</v>
      </c>
    </row>
    <row r="267" spans="1:19" ht="30" customHeight="1" x14ac:dyDescent="0.3">
      <c r="A267" s="9">
        <v>2</v>
      </c>
      <c r="B267" s="75" t="s">
        <v>224</v>
      </c>
      <c r="C267" s="5" t="str">
        <f t="shared" si="118"/>
        <v>RESINA COMPOSTA FOTOPOLIMERIZÁVEL NANO-PARTICULADA OU NANO- HÍBRIDA- CORRESPONDENTE A COR A2</v>
      </c>
      <c r="D267" s="6" t="s">
        <v>212</v>
      </c>
      <c r="E267" s="10" t="s">
        <v>30</v>
      </c>
      <c r="F267" s="52" t="e">
        <f>VLOOKUP(C267,#REF!,20,FALSE)</f>
        <v>#REF!</v>
      </c>
      <c r="G267" s="78">
        <v>0</v>
      </c>
      <c r="H267" s="78">
        <v>1</v>
      </c>
      <c r="I267" s="76">
        <f t="shared" si="119"/>
        <v>0</v>
      </c>
      <c r="J267" s="73">
        <f t="shared" si="120"/>
        <v>12</v>
      </c>
      <c r="K267" s="79">
        <f t="shared" si="121"/>
        <v>13.2</v>
      </c>
      <c r="L267" s="21">
        <f t="shared" si="121"/>
        <v>14.52</v>
      </c>
      <c r="M267" s="20" t="e">
        <f t="shared" si="122"/>
        <v>#REF!</v>
      </c>
      <c r="N267" s="100" t="s">
        <v>2723</v>
      </c>
      <c r="O267" s="38"/>
      <c r="P267" s="36" t="e">
        <f t="shared" si="114"/>
        <v>#REF!</v>
      </c>
      <c r="Q267" s="41"/>
      <c r="R267" s="36" t="e">
        <f t="shared" si="115"/>
        <v>#REF!</v>
      </c>
      <c r="S267" s="42" t="e">
        <f t="shared" si="116"/>
        <v>#REF!</v>
      </c>
    </row>
    <row r="268" spans="1:19" ht="30" customHeight="1" x14ac:dyDescent="0.3">
      <c r="A268" s="9">
        <v>3</v>
      </c>
      <c r="B268" s="75" t="s">
        <v>225</v>
      </c>
      <c r="C268" s="5" t="str">
        <f t="shared" si="118"/>
        <v>RESINA COMPOSTA FOTOPOLIMERIZÁVEL NANO-PARTICULADA OU NANO- HÍBRIDA- CORRESPONDENTE A COR A3</v>
      </c>
      <c r="D268" s="6" t="s">
        <v>213</v>
      </c>
      <c r="E268" s="10" t="s">
        <v>30</v>
      </c>
      <c r="F268" s="52" t="e">
        <f>VLOOKUP(C268,#REF!,20,FALSE)</f>
        <v>#REF!</v>
      </c>
      <c r="G268" s="78">
        <v>0</v>
      </c>
      <c r="H268" s="78">
        <v>1</v>
      </c>
      <c r="I268" s="76">
        <f t="shared" si="119"/>
        <v>0</v>
      </c>
      <c r="J268" s="73">
        <f t="shared" si="120"/>
        <v>12</v>
      </c>
      <c r="K268" s="79">
        <f t="shared" si="121"/>
        <v>13.2</v>
      </c>
      <c r="L268" s="21">
        <f t="shared" si="121"/>
        <v>14.52</v>
      </c>
      <c r="M268" s="20" t="e">
        <f t="shared" si="122"/>
        <v>#REF!</v>
      </c>
      <c r="N268" s="100" t="s">
        <v>2723</v>
      </c>
      <c r="O268" s="38"/>
      <c r="P268" s="36" t="e">
        <f t="shared" si="114"/>
        <v>#REF!</v>
      </c>
      <c r="Q268" s="41"/>
      <c r="R268" s="36" t="e">
        <f t="shared" si="115"/>
        <v>#REF!</v>
      </c>
      <c r="S268" s="42" t="e">
        <f t="shared" si="116"/>
        <v>#REF!</v>
      </c>
    </row>
    <row r="269" spans="1:19" ht="30" customHeight="1" x14ac:dyDescent="0.3">
      <c r="A269" s="9">
        <v>4</v>
      </c>
      <c r="B269" s="75" t="s">
        <v>226</v>
      </c>
      <c r="C269" s="5" t="str">
        <f t="shared" si="118"/>
        <v>RESINA COMPOSTA FOTOPOLIMERIZÁVEL NANO-PARTICULADA OU NANO- HÍBRIDA- CORRESPONDENTE A COR A3,5</v>
      </c>
      <c r="D269" s="6" t="s">
        <v>214</v>
      </c>
      <c r="E269" s="10" t="s">
        <v>30</v>
      </c>
      <c r="F269" s="52" t="e">
        <f>VLOOKUP(C269,#REF!,20,FALSE)</f>
        <v>#REF!</v>
      </c>
      <c r="G269" s="78">
        <v>0</v>
      </c>
      <c r="H269" s="78">
        <v>1</v>
      </c>
      <c r="I269" s="76">
        <f t="shared" si="119"/>
        <v>0</v>
      </c>
      <c r="J269" s="73">
        <f t="shared" si="120"/>
        <v>12</v>
      </c>
      <c r="K269" s="79">
        <f t="shared" si="121"/>
        <v>13.2</v>
      </c>
      <c r="L269" s="21">
        <f t="shared" si="121"/>
        <v>14.52</v>
      </c>
      <c r="M269" s="20" t="e">
        <f t="shared" si="122"/>
        <v>#REF!</v>
      </c>
      <c r="N269" s="100" t="s">
        <v>2723</v>
      </c>
      <c r="O269" s="38"/>
      <c r="P269" s="36" t="e">
        <f t="shared" si="114"/>
        <v>#REF!</v>
      </c>
      <c r="Q269" s="41"/>
      <c r="R269" s="36" t="e">
        <f t="shared" si="115"/>
        <v>#REF!</v>
      </c>
      <c r="S269" s="42" t="e">
        <f t="shared" si="116"/>
        <v>#REF!</v>
      </c>
    </row>
    <row r="270" spans="1:19" ht="30" customHeight="1" x14ac:dyDescent="0.3">
      <c r="A270" s="9">
        <v>5</v>
      </c>
      <c r="B270" s="75" t="s">
        <v>227</v>
      </c>
      <c r="C270" s="5" t="str">
        <f t="shared" si="118"/>
        <v>RESINA COMPOSTA FOTOPOLIMERIZÁVEL NANO-PARTICULADA OU NANO- HÍBRIDA- CORRESPONDENTE A COR A4</v>
      </c>
      <c r="D270" s="6" t="s">
        <v>215</v>
      </c>
      <c r="E270" s="10" t="s">
        <v>30</v>
      </c>
      <c r="F270" s="52" t="e">
        <f>VLOOKUP(C270,#REF!,20,FALSE)</f>
        <v>#REF!</v>
      </c>
      <c r="G270" s="78">
        <v>0</v>
      </c>
      <c r="H270" s="78">
        <v>1</v>
      </c>
      <c r="I270" s="76">
        <f t="shared" si="119"/>
        <v>0</v>
      </c>
      <c r="J270" s="73">
        <f t="shared" si="120"/>
        <v>12</v>
      </c>
      <c r="K270" s="79">
        <f t="shared" si="121"/>
        <v>13.2</v>
      </c>
      <c r="L270" s="21">
        <f t="shared" si="121"/>
        <v>14.52</v>
      </c>
      <c r="M270" s="20" t="e">
        <f t="shared" si="122"/>
        <v>#REF!</v>
      </c>
      <c r="N270" s="100" t="s">
        <v>2723</v>
      </c>
      <c r="O270" s="38"/>
      <c r="P270" s="36" t="e">
        <f t="shared" si="114"/>
        <v>#REF!</v>
      </c>
      <c r="Q270" s="41"/>
      <c r="R270" s="36" t="e">
        <f t="shared" si="115"/>
        <v>#REF!</v>
      </c>
      <c r="S270" s="42" t="e">
        <f t="shared" si="116"/>
        <v>#REF!</v>
      </c>
    </row>
    <row r="271" spans="1:19" ht="30" customHeight="1" x14ac:dyDescent="0.3">
      <c r="A271" s="9">
        <v>6</v>
      </c>
      <c r="B271" s="75" t="s">
        <v>232</v>
      </c>
      <c r="C271" s="5" t="str">
        <f t="shared" si="118"/>
        <v>RESINA COMPOSTA FOTOPOLIMERIZÁVEL NANO-PARTICULADA OU NANO- HÍBRIDA- CORRESPONDENTE A COR B2</v>
      </c>
      <c r="D271" s="6" t="s">
        <v>216</v>
      </c>
      <c r="E271" s="10" t="s">
        <v>30</v>
      </c>
      <c r="F271" s="52" t="e">
        <f>VLOOKUP(C271,#REF!,20,FALSE)</f>
        <v>#REF!</v>
      </c>
      <c r="G271" s="78">
        <v>0</v>
      </c>
      <c r="H271" s="78">
        <v>1</v>
      </c>
      <c r="I271" s="76">
        <f t="shared" si="119"/>
        <v>0</v>
      </c>
      <c r="J271" s="73">
        <f t="shared" si="120"/>
        <v>12</v>
      </c>
      <c r="K271" s="79">
        <f t="shared" si="121"/>
        <v>13.2</v>
      </c>
      <c r="L271" s="21">
        <f t="shared" si="121"/>
        <v>14.52</v>
      </c>
      <c r="M271" s="20" t="e">
        <f t="shared" si="122"/>
        <v>#REF!</v>
      </c>
      <c r="N271" s="100" t="s">
        <v>2723</v>
      </c>
      <c r="O271" s="38"/>
      <c r="P271" s="36" t="e">
        <f t="shared" si="114"/>
        <v>#REF!</v>
      </c>
      <c r="Q271" s="41"/>
      <c r="R271" s="36" t="e">
        <f t="shared" si="115"/>
        <v>#REF!</v>
      </c>
      <c r="S271" s="42" t="e">
        <f t="shared" si="116"/>
        <v>#REF!</v>
      </c>
    </row>
    <row r="272" spans="1:19" ht="30" customHeight="1" x14ac:dyDescent="0.3">
      <c r="A272" s="9">
        <v>7</v>
      </c>
      <c r="B272" s="75" t="s">
        <v>233</v>
      </c>
      <c r="C272" s="5" t="str">
        <f t="shared" si="118"/>
        <v>RESINA COMPOSTA FOTOPOLIMERIZÁVEL NANO-PARTICULADA OU NANO- HÍBRIDA- CORRESPONDENTE A COR B3</v>
      </c>
      <c r="D272" s="6" t="s">
        <v>217</v>
      </c>
      <c r="E272" s="10" t="s">
        <v>30</v>
      </c>
      <c r="F272" s="52" t="e">
        <f>VLOOKUP(C272,#REF!,20,FALSE)</f>
        <v>#REF!</v>
      </c>
      <c r="G272" s="78">
        <v>0</v>
      </c>
      <c r="H272" s="78">
        <v>1</v>
      </c>
      <c r="I272" s="76">
        <f t="shared" si="119"/>
        <v>0</v>
      </c>
      <c r="J272" s="73">
        <f t="shared" si="120"/>
        <v>12</v>
      </c>
      <c r="K272" s="79">
        <f t="shared" si="121"/>
        <v>13.2</v>
      </c>
      <c r="L272" s="21">
        <f t="shared" si="121"/>
        <v>14.52</v>
      </c>
      <c r="M272" s="20" t="e">
        <f t="shared" si="122"/>
        <v>#REF!</v>
      </c>
      <c r="N272" s="100" t="s">
        <v>2723</v>
      </c>
      <c r="O272" s="38"/>
      <c r="P272" s="36" t="e">
        <f t="shared" si="114"/>
        <v>#REF!</v>
      </c>
      <c r="Q272" s="41"/>
      <c r="R272" s="36" t="e">
        <f t="shared" si="115"/>
        <v>#REF!</v>
      </c>
      <c r="S272" s="42" t="e">
        <f t="shared" si="116"/>
        <v>#REF!</v>
      </c>
    </row>
    <row r="273" spans="1:19" ht="30" customHeight="1" x14ac:dyDescent="0.3">
      <c r="A273" s="9">
        <v>8</v>
      </c>
      <c r="B273" s="75" t="s">
        <v>228</v>
      </c>
      <c r="C273" s="5" t="str">
        <f t="shared" si="118"/>
        <v>RESINA COMPOSTA FOTOPOLIMERIZÁVEL NANO-PARTICULADA OU NANO- HÍBRIDA- CORRESPONDENTE A COR C2</v>
      </c>
      <c r="D273" s="6" t="s">
        <v>218</v>
      </c>
      <c r="E273" s="10" t="s">
        <v>30</v>
      </c>
      <c r="F273" s="52" t="e">
        <f>VLOOKUP(C273,#REF!,20,FALSE)</f>
        <v>#REF!</v>
      </c>
      <c r="G273" s="78">
        <v>0</v>
      </c>
      <c r="H273" s="78">
        <v>1</v>
      </c>
      <c r="I273" s="76">
        <f t="shared" si="119"/>
        <v>0</v>
      </c>
      <c r="J273" s="73">
        <f t="shared" si="120"/>
        <v>12</v>
      </c>
      <c r="K273" s="79">
        <f t="shared" si="121"/>
        <v>13.2</v>
      </c>
      <c r="L273" s="21">
        <f t="shared" si="121"/>
        <v>14.52</v>
      </c>
      <c r="M273" s="20" t="e">
        <f t="shared" si="122"/>
        <v>#REF!</v>
      </c>
      <c r="N273" s="100" t="s">
        <v>2723</v>
      </c>
      <c r="O273" s="38"/>
      <c r="P273" s="36" t="e">
        <f t="shared" si="114"/>
        <v>#REF!</v>
      </c>
      <c r="Q273" s="41"/>
      <c r="R273" s="36" t="e">
        <f t="shared" si="115"/>
        <v>#REF!</v>
      </c>
      <c r="S273" s="42" t="e">
        <f t="shared" si="116"/>
        <v>#REF!</v>
      </c>
    </row>
    <row r="274" spans="1:19" ht="30" customHeight="1" x14ac:dyDescent="0.3">
      <c r="A274" s="9">
        <v>9</v>
      </c>
      <c r="B274" s="75" t="s">
        <v>229</v>
      </c>
      <c r="C274" s="5" t="str">
        <f t="shared" si="118"/>
        <v>RESINA COMPOSTA FOTOPOLIMERIZÁVEL NANO-PARTICULADA OU NANO- HÍBRIDA- CORRESPONDENTE A COR C3</v>
      </c>
      <c r="D274" s="6" t="s">
        <v>219</v>
      </c>
      <c r="E274" s="10" t="s">
        <v>30</v>
      </c>
      <c r="F274" s="52" t="e">
        <f>VLOOKUP(C274,#REF!,20,FALSE)</f>
        <v>#REF!</v>
      </c>
      <c r="G274" s="78">
        <v>0</v>
      </c>
      <c r="H274" s="78">
        <v>1</v>
      </c>
      <c r="I274" s="76">
        <f t="shared" si="119"/>
        <v>0</v>
      </c>
      <c r="J274" s="73">
        <f t="shared" si="120"/>
        <v>12</v>
      </c>
      <c r="K274" s="79">
        <f t="shared" si="121"/>
        <v>13.2</v>
      </c>
      <c r="L274" s="21">
        <f t="shared" si="121"/>
        <v>14.52</v>
      </c>
      <c r="M274" s="20" t="e">
        <f t="shared" si="122"/>
        <v>#REF!</v>
      </c>
      <c r="N274" s="100" t="s">
        <v>2723</v>
      </c>
      <c r="O274" s="38"/>
      <c r="P274" s="36" t="e">
        <f t="shared" si="114"/>
        <v>#REF!</v>
      </c>
      <c r="Q274" s="41"/>
      <c r="R274" s="36" t="e">
        <f t="shared" si="115"/>
        <v>#REF!</v>
      </c>
      <c r="S274" s="42" t="e">
        <f t="shared" si="116"/>
        <v>#REF!</v>
      </c>
    </row>
    <row r="275" spans="1:19" ht="30" customHeight="1" x14ac:dyDescent="0.3">
      <c r="A275" s="9">
        <v>10</v>
      </c>
      <c r="B275" s="75" t="s">
        <v>230</v>
      </c>
      <c r="C275" s="5" t="str">
        <f t="shared" si="118"/>
        <v>RESINA COMPOSTA FOTOPOLIMERIZÁVEL NANO-PARTICULADA OU NANO- HÍBRIDA- CORRESPONDENTE A COR INCISAL</v>
      </c>
      <c r="D275" s="6" t="s">
        <v>220</v>
      </c>
      <c r="E275" s="10" t="s">
        <v>30</v>
      </c>
      <c r="F275" s="52" t="e">
        <f>VLOOKUP(C275,#REF!,20,FALSE)</f>
        <v>#REF!</v>
      </c>
      <c r="G275" s="78">
        <v>0</v>
      </c>
      <c r="H275" s="78">
        <v>1</v>
      </c>
      <c r="I275" s="76">
        <f t="shared" si="119"/>
        <v>0</v>
      </c>
      <c r="J275" s="73">
        <f t="shared" si="120"/>
        <v>12</v>
      </c>
      <c r="K275" s="79">
        <f t="shared" si="121"/>
        <v>13.2</v>
      </c>
      <c r="L275" s="21">
        <f t="shared" si="121"/>
        <v>14.52</v>
      </c>
      <c r="M275" s="20" t="e">
        <f t="shared" si="122"/>
        <v>#REF!</v>
      </c>
      <c r="N275" s="100" t="s">
        <v>2723</v>
      </c>
      <c r="O275" s="38"/>
      <c r="P275" s="36" t="e">
        <f t="shared" si="114"/>
        <v>#REF!</v>
      </c>
      <c r="Q275" s="41"/>
      <c r="R275" s="36" t="e">
        <f t="shared" si="115"/>
        <v>#REF!</v>
      </c>
      <c r="S275" s="42" t="e">
        <f t="shared" si="116"/>
        <v>#REF!</v>
      </c>
    </row>
    <row r="276" spans="1:19" ht="30" customHeight="1" x14ac:dyDescent="0.3">
      <c r="A276" s="9">
        <v>11</v>
      </c>
      <c r="B276" s="75" t="s">
        <v>231</v>
      </c>
      <c r="C276" s="5" t="str">
        <f t="shared" si="118"/>
        <v>RESINA COMPOSTA FOTOPOLIMERIZÁVEL NANO-PARTICULADA OU NANO- HÍBRIDA- CORRESPONDENTE A RESINA DE ESMALTE COR A2</v>
      </c>
      <c r="D276" s="6" t="s">
        <v>221</v>
      </c>
      <c r="E276" s="10" t="s">
        <v>30</v>
      </c>
      <c r="F276" s="52" t="e">
        <f>VLOOKUP(C276,#REF!,20,FALSE)</f>
        <v>#REF!</v>
      </c>
      <c r="G276" s="78">
        <v>0</v>
      </c>
      <c r="H276" s="78">
        <v>1</v>
      </c>
      <c r="I276" s="76">
        <f t="shared" si="119"/>
        <v>0</v>
      </c>
      <c r="J276" s="73">
        <f t="shared" si="120"/>
        <v>12</v>
      </c>
      <c r="K276" s="79">
        <f t="shared" si="121"/>
        <v>13.2</v>
      </c>
      <c r="L276" s="21">
        <f t="shared" si="121"/>
        <v>14.52</v>
      </c>
      <c r="M276" s="20" t="e">
        <f t="shared" si="122"/>
        <v>#REF!</v>
      </c>
      <c r="N276" s="100" t="s">
        <v>2723</v>
      </c>
      <c r="O276" s="38"/>
      <c r="P276" s="36" t="e">
        <f t="shared" si="114"/>
        <v>#REF!</v>
      </c>
      <c r="Q276" s="41"/>
      <c r="R276" s="36" t="e">
        <f t="shared" si="115"/>
        <v>#REF!</v>
      </c>
      <c r="S276" s="42" t="e">
        <f t="shared" si="116"/>
        <v>#REF!</v>
      </c>
    </row>
    <row r="277" spans="1:19" ht="30" customHeight="1" x14ac:dyDescent="0.3">
      <c r="A277" s="9">
        <v>12</v>
      </c>
      <c r="B277" s="75" t="s">
        <v>245</v>
      </c>
      <c r="C277" s="5" t="str">
        <f t="shared" si="118"/>
        <v>RESINA COMPOSTA FOTOPOLIMERIZÁVEL NANO-PARTICULADA OU NANO- HÍBRIDA- CORRESPONDENTE A RESINA DE ESMALTE COR A3</v>
      </c>
      <c r="D277" s="6" t="s">
        <v>222</v>
      </c>
      <c r="E277" s="10" t="s">
        <v>30</v>
      </c>
      <c r="F277" s="52" t="e">
        <f>VLOOKUP(C277,#REF!,20,FALSE)</f>
        <v>#REF!</v>
      </c>
      <c r="G277" s="78">
        <v>0</v>
      </c>
      <c r="H277" s="78">
        <v>1</v>
      </c>
      <c r="I277" s="76">
        <f t="shared" si="119"/>
        <v>0</v>
      </c>
      <c r="J277" s="73">
        <f t="shared" si="120"/>
        <v>12</v>
      </c>
      <c r="K277" s="79">
        <f t="shared" si="121"/>
        <v>13.2</v>
      </c>
      <c r="L277" s="21">
        <f t="shared" si="121"/>
        <v>14.52</v>
      </c>
      <c r="M277" s="20" t="e">
        <f t="shared" si="122"/>
        <v>#REF!</v>
      </c>
      <c r="N277" s="100" t="s">
        <v>2723</v>
      </c>
      <c r="O277" s="38"/>
      <c r="P277" s="36" t="e">
        <f t="shared" si="114"/>
        <v>#REF!</v>
      </c>
      <c r="Q277" s="41"/>
      <c r="R277" s="36" t="e">
        <f t="shared" si="115"/>
        <v>#REF!</v>
      </c>
      <c r="S277" s="42" t="e">
        <f t="shared" si="116"/>
        <v>#REF!</v>
      </c>
    </row>
    <row r="278" spans="1:19" customFormat="1" ht="15" customHeight="1" x14ac:dyDescent="0.25">
      <c r="A278" s="124" t="s">
        <v>253</v>
      </c>
      <c r="B278" s="124"/>
      <c r="C278" s="124"/>
      <c r="D278" s="124"/>
      <c r="E278" s="124"/>
      <c r="F278" s="124"/>
      <c r="G278" s="124"/>
      <c r="H278" s="124"/>
      <c r="I278" s="124"/>
      <c r="J278" s="124"/>
      <c r="K278" s="124"/>
      <c r="L278" s="124"/>
      <c r="M278" s="124"/>
      <c r="N278" s="124"/>
      <c r="O278" s="38"/>
      <c r="P278" s="36">
        <f t="shared" si="114"/>
        <v>0</v>
      </c>
      <c r="Q278" s="41"/>
      <c r="R278" s="36">
        <f t="shared" si="115"/>
        <v>0</v>
      </c>
      <c r="S278" s="42">
        <f t="shared" si="116"/>
        <v>0</v>
      </c>
    </row>
    <row r="279" spans="1:19" ht="30" customHeight="1" x14ac:dyDescent="0.3">
      <c r="A279" s="9">
        <v>1</v>
      </c>
      <c r="B279" s="45" t="s">
        <v>195</v>
      </c>
      <c r="C279" s="5" t="str">
        <f>UPPER(B279)</f>
        <v>RESINA FOTOPOLIMERIZÁVEL DO TIPO FLUIDO (FLOW) NA COR A2</v>
      </c>
      <c r="D279" s="7" t="s">
        <v>196</v>
      </c>
      <c r="E279" s="10" t="s">
        <v>30</v>
      </c>
      <c r="F279" s="52" t="e">
        <f>VLOOKUP(C279,#REF!,20,FALSE)</f>
        <v>#REF!</v>
      </c>
      <c r="G279" s="78">
        <v>1</v>
      </c>
      <c r="H279" s="78">
        <v>3</v>
      </c>
      <c r="I279" s="76">
        <f>G279/H279</f>
        <v>0.33333333333333331</v>
      </c>
      <c r="J279" s="73">
        <f>(12-I279)*H279</f>
        <v>35</v>
      </c>
      <c r="K279" s="79">
        <f t="shared" ref="K279:L281" si="123">J279*10/100+J279</f>
        <v>38.5</v>
      </c>
      <c r="L279" s="21">
        <f t="shared" si="123"/>
        <v>42.35</v>
      </c>
      <c r="M279" s="20" t="e">
        <f>ROUND(L279,0)-F279</f>
        <v>#REF!</v>
      </c>
      <c r="N279" s="100"/>
      <c r="O279" s="38"/>
      <c r="P279" s="36" t="e">
        <f t="shared" si="114"/>
        <v>#REF!</v>
      </c>
      <c r="Q279" s="41"/>
      <c r="R279" s="36" t="e">
        <f t="shared" si="115"/>
        <v>#REF!</v>
      </c>
      <c r="S279" s="42" t="e">
        <f t="shared" si="116"/>
        <v>#REF!</v>
      </c>
    </row>
    <row r="280" spans="1:19" ht="30" customHeight="1" x14ac:dyDescent="0.3">
      <c r="A280" s="9">
        <v>2</v>
      </c>
      <c r="B280" s="5" t="s">
        <v>197</v>
      </c>
      <c r="C280" s="5" t="str">
        <f>UPPER(B280)</f>
        <v>RESINA FOTOPOLIMERIZÁVEL DO TIPO FLUIDO (FLOW) NA COR A3</v>
      </c>
      <c r="D280" s="7" t="s">
        <v>198</v>
      </c>
      <c r="E280" s="10" t="s">
        <v>30</v>
      </c>
      <c r="F280" s="52" t="e">
        <f>VLOOKUP(C280,#REF!,20,FALSE)</f>
        <v>#REF!</v>
      </c>
      <c r="G280" s="78">
        <v>0</v>
      </c>
      <c r="H280" s="78">
        <v>2</v>
      </c>
      <c r="I280" s="76">
        <f>G280/H280</f>
        <v>0</v>
      </c>
      <c r="J280" s="73">
        <f>(12-I280)*H280</f>
        <v>24</v>
      </c>
      <c r="K280" s="79">
        <f t="shared" si="123"/>
        <v>26.4</v>
      </c>
      <c r="L280" s="21">
        <f t="shared" si="123"/>
        <v>29.04</v>
      </c>
      <c r="M280" s="20" t="e">
        <f>ROUND(L280,0)-F280</f>
        <v>#REF!</v>
      </c>
      <c r="N280" s="100"/>
      <c r="O280" s="38"/>
      <c r="P280" s="36" t="e">
        <f t="shared" si="114"/>
        <v>#REF!</v>
      </c>
      <c r="Q280" s="41"/>
      <c r="R280" s="36" t="e">
        <f t="shared" si="115"/>
        <v>#REF!</v>
      </c>
      <c r="S280" s="42" t="e">
        <f t="shared" si="116"/>
        <v>#REF!</v>
      </c>
    </row>
    <row r="281" spans="1:19" ht="30" customHeight="1" x14ac:dyDescent="0.3">
      <c r="A281" s="9">
        <v>3</v>
      </c>
      <c r="B281" s="45" t="s">
        <v>199</v>
      </c>
      <c r="C281" s="5" t="str">
        <f>UPPER(B281)</f>
        <v>RESINA FOTOPOLIMERIZÁVEL DO TIPO FLUIDO (FLOW) NA COR A3,5</v>
      </c>
      <c r="D281" s="7" t="s">
        <v>200</v>
      </c>
      <c r="E281" s="10" t="s">
        <v>30</v>
      </c>
      <c r="F281" s="52" t="e">
        <f>VLOOKUP(C281,#REF!,20,FALSE)</f>
        <v>#REF!</v>
      </c>
      <c r="G281" s="78">
        <v>3</v>
      </c>
      <c r="H281" s="78">
        <v>3</v>
      </c>
      <c r="I281" s="76">
        <f>G281/H281</f>
        <v>1</v>
      </c>
      <c r="J281" s="73">
        <f>(12-I281)*H281</f>
        <v>33</v>
      </c>
      <c r="K281" s="79">
        <f t="shared" si="123"/>
        <v>36.299999999999997</v>
      </c>
      <c r="L281" s="21">
        <f t="shared" si="123"/>
        <v>39.93</v>
      </c>
      <c r="M281" s="20" t="e">
        <f>ROUND(L281,0)-F281</f>
        <v>#REF!</v>
      </c>
      <c r="N281" s="100"/>
      <c r="O281" s="38"/>
      <c r="P281" s="36" t="e">
        <f t="shared" si="114"/>
        <v>#REF!</v>
      </c>
      <c r="Q281" s="41"/>
      <c r="R281" s="36" t="e">
        <f t="shared" si="115"/>
        <v>#REF!</v>
      </c>
      <c r="S281" s="42" t="e">
        <f t="shared" si="116"/>
        <v>#REF!</v>
      </c>
    </row>
    <row r="282" spans="1:19" customFormat="1" ht="15" customHeight="1" x14ac:dyDescent="0.25">
      <c r="A282" s="124" t="s">
        <v>254</v>
      </c>
      <c r="B282" s="124"/>
      <c r="C282" s="124"/>
      <c r="D282" s="124"/>
      <c r="E282" s="124"/>
      <c r="F282" s="124"/>
      <c r="G282" s="124"/>
      <c r="H282" s="124"/>
      <c r="I282" s="124"/>
      <c r="J282" s="124"/>
      <c r="K282" s="124"/>
      <c r="L282" s="124"/>
      <c r="M282" s="124"/>
      <c r="N282" s="124"/>
      <c r="O282" s="38"/>
      <c r="P282" s="36">
        <f t="shared" si="114"/>
        <v>0</v>
      </c>
      <c r="Q282" s="41"/>
      <c r="R282" s="36">
        <f t="shared" si="115"/>
        <v>0</v>
      </c>
      <c r="S282" s="42">
        <f t="shared" si="116"/>
        <v>0</v>
      </c>
    </row>
    <row r="283" spans="1:19" ht="30" customHeight="1" x14ac:dyDescent="0.3">
      <c r="A283" s="9">
        <v>1</v>
      </c>
      <c r="B283" s="6" t="s">
        <v>201</v>
      </c>
      <c r="C283" s="5" t="str">
        <f>UPPER(B283)</f>
        <v>ARCO TIPO MICROCUT</v>
      </c>
      <c r="D283" s="6" t="s">
        <v>202</v>
      </c>
      <c r="E283" s="9" t="s">
        <v>203</v>
      </c>
      <c r="F283" s="52" t="e">
        <f>VLOOKUP(C283,#REF!,20,FALSE)</f>
        <v>#REF!</v>
      </c>
      <c r="G283" s="78">
        <v>0</v>
      </c>
      <c r="H283" s="78">
        <v>1</v>
      </c>
      <c r="I283" s="76">
        <f>G283/H283</f>
        <v>0</v>
      </c>
      <c r="J283" s="73">
        <f>(12-I283)*H283</f>
        <v>12</v>
      </c>
      <c r="K283" s="79">
        <f t="shared" ref="K283:L285" si="124">J283*10/100+J283</f>
        <v>13.2</v>
      </c>
      <c r="L283" s="21">
        <f t="shared" si="124"/>
        <v>14.52</v>
      </c>
      <c r="M283" s="20" t="e">
        <f>ROUND(L283,0)-F283</f>
        <v>#REF!</v>
      </c>
      <c r="N283" s="87" t="s">
        <v>2720</v>
      </c>
      <c r="O283" s="38"/>
      <c r="P283" s="36" t="e">
        <f t="shared" si="114"/>
        <v>#REF!</v>
      </c>
      <c r="Q283" s="41"/>
      <c r="R283" s="36" t="e">
        <f t="shared" si="115"/>
        <v>#REF!</v>
      </c>
      <c r="S283" s="42" t="e">
        <f t="shared" si="116"/>
        <v>#REF!</v>
      </c>
    </row>
    <row r="284" spans="1:19" ht="30" customHeight="1" x14ac:dyDescent="0.3">
      <c r="A284" s="9">
        <v>2</v>
      </c>
      <c r="B284" s="7" t="s">
        <v>204</v>
      </c>
      <c r="C284" s="5" t="str">
        <f>UPPER(B284)</f>
        <v xml:space="preserve">LIXA DIAMANTADA PARA ARCO TIPO MICROCUT REFIL  </v>
      </c>
      <c r="D284" s="7" t="s">
        <v>205</v>
      </c>
      <c r="E284" s="10" t="s">
        <v>148</v>
      </c>
      <c r="F284" s="52" t="e">
        <f>VLOOKUP(C284,#REF!,20,FALSE)</f>
        <v>#REF!</v>
      </c>
      <c r="G284" s="78">
        <v>0</v>
      </c>
      <c r="H284" s="78">
        <v>1</v>
      </c>
      <c r="I284" s="76">
        <f>G284/H284</f>
        <v>0</v>
      </c>
      <c r="J284" s="73">
        <f>(12-I284)*H284</f>
        <v>12</v>
      </c>
      <c r="K284" s="79">
        <f t="shared" si="124"/>
        <v>13.2</v>
      </c>
      <c r="L284" s="21">
        <f t="shared" si="124"/>
        <v>14.52</v>
      </c>
      <c r="M284" s="20" t="e">
        <f>ROUND(L284,0)-F284</f>
        <v>#REF!</v>
      </c>
      <c r="N284" s="87" t="s">
        <v>2720</v>
      </c>
      <c r="O284" s="38"/>
      <c r="P284" s="36" t="e">
        <f t="shared" si="114"/>
        <v>#REF!</v>
      </c>
      <c r="Q284" s="41"/>
      <c r="R284" s="36" t="e">
        <f t="shared" si="115"/>
        <v>#REF!</v>
      </c>
      <c r="S284" s="42" t="e">
        <f t="shared" si="116"/>
        <v>#REF!</v>
      </c>
    </row>
    <row r="285" spans="1:19" ht="30" customHeight="1" x14ac:dyDescent="0.3">
      <c r="A285" s="9">
        <v>3</v>
      </c>
      <c r="B285" s="49" t="s">
        <v>206</v>
      </c>
      <c r="C285" s="5" t="str">
        <f>UPPER(B285)</f>
        <v>SERRA PARA ARCO TIPO MICROCUT</v>
      </c>
      <c r="D285" s="15" t="s">
        <v>207</v>
      </c>
      <c r="E285" s="9" t="s">
        <v>148</v>
      </c>
      <c r="F285" s="52" t="e">
        <f>VLOOKUP(C285,#REF!,20,FALSE)</f>
        <v>#REF!</v>
      </c>
      <c r="G285" s="78">
        <v>0</v>
      </c>
      <c r="H285" s="78">
        <v>1</v>
      </c>
      <c r="I285" s="76">
        <f>G285/H285</f>
        <v>0</v>
      </c>
      <c r="J285" s="73">
        <f>(12-I285)*H285</f>
        <v>12</v>
      </c>
      <c r="K285" s="79">
        <f t="shared" si="124"/>
        <v>13.2</v>
      </c>
      <c r="L285" s="21">
        <f t="shared" si="124"/>
        <v>14.52</v>
      </c>
      <c r="M285" s="20" t="e">
        <f>ROUND(L285,0)-F285</f>
        <v>#REF!</v>
      </c>
      <c r="N285" s="87" t="s">
        <v>2720</v>
      </c>
      <c r="O285" s="38"/>
      <c r="P285" s="36" t="e">
        <f t="shared" si="114"/>
        <v>#REF!</v>
      </c>
      <c r="Q285" s="41"/>
      <c r="R285" s="36" t="e">
        <f t="shared" si="115"/>
        <v>#REF!</v>
      </c>
      <c r="S285" s="42" t="e">
        <f t="shared" si="116"/>
        <v>#REF!</v>
      </c>
    </row>
    <row r="286" spans="1:19" customFormat="1" ht="15" customHeight="1" x14ac:dyDescent="0.25">
      <c r="A286" s="121" t="s">
        <v>517</v>
      </c>
      <c r="B286" s="122"/>
      <c r="C286" s="122"/>
      <c r="D286" s="122"/>
      <c r="E286" s="122"/>
      <c r="F286" s="122"/>
      <c r="G286" s="122"/>
      <c r="H286" s="122"/>
      <c r="I286" s="122"/>
      <c r="J286" s="122"/>
      <c r="K286" s="122"/>
      <c r="L286" s="122"/>
      <c r="M286" s="122"/>
      <c r="N286" s="123"/>
      <c r="O286" s="38"/>
      <c r="P286" s="36">
        <f t="shared" si="114"/>
        <v>0</v>
      </c>
      <c r="Q286" s="41"/>
      <c r="R286" s="36">
        <f t="shared" si="115"/>
        <v>0</v>
      </c>
      <c r="S286" s="42">
        <f t="shared" si="116"/>
        <v>0</v>
      </c>
    </row>
    <row r="287" spans="1:19" ht="30" customHeight="1" x14ac:dyDescent="0.3">
      <c r="A287" s="9">
        <v>1</v>
      </c>
      <c r="B287" s="5" t="s">
        <v>346</v>
      </c>
      <c r="C287" s="5" t="str">
        <f t="shared" ref="C287:C304" si="125">UPPER(B287)</f>
        <v xml:space="preserve">BROCA CARBIDE AR Nº 03 CIRÚRGICA ESFÉRICA </v>
      </c>
      <c r="D287" s="15" t="s">
        <v>518</v>
      </c>
      <c r="E287" s="9" t="s">
        <v>30</v>
      </c>
      <c r="F287" s="52" t="e">
        <f>VLOOKUP(C287,#REF!,20,FALSE)</f>
        <v>#REF!</v>
      </c>
      <c r="G287" s="78">
        <v>5</v>
      </c>
      <c r="H287" s="78">
        <v>1</v>
      </c>
      <c r="I287" s="76">
        <f t="shared" ref="I287:I304" si="126">G287/H287</f>
        <v>5</v>
      </c>
      <c r="J287" s="73">
        <f t="shared" ref="J287:J304" si="127">(12-I287)*H287</f>
        <v>7</v>
      </c>
      <c r="K287" s="79">
        <f t="shared" ref="K287:L304" si="128">J287*10/100+J287</f>
        <v>7.7</v>
      </c>
      <c r="L287" s="21">
        <f t="shared" si="128"/>
        <v>8.4700000000000006</v>
      </c>
      <c r="M287" s="20" t="e">
        <f t="shared" ref="M287:M304" si="129">ROUND(L287,0)-F287</f>
        <v>#REF!</v>
      </c>
      <c r="N287" s="87" t="s">
        <v>2720</v>
      </c>
      <c r="O287" s="38"/>
      <c r="P287" s="36" t="e">
        <f t="shared" si="114"/>
        <v>#REF!</v>
      </c>
      <c r="Q287" s="41"/>
      <c r="R287" s="36" t="e">
        <f t="shared" si="115"/>
        <v>#REF!</v>
      </c>
      <c r="S287" s="42" t="e">
        <f t="shared" si="116"/>
        <v>#REF!</v>
      </c>
    </row>
    <row r="288" spans="1:19" ht="30" customHeight="1" x14ac:dyDescent="0.3">
      <c r="A288" s="9">
        <v>2</v>
      </c>
      <c r="B288" s="5" t="s">
        <v>347</v>
      </c>
      <c r="C288" s="5" t="str">
        <f t="shared" si="125"/>
        <v>BROCA CARBIDE ESFÉRICA AR Nº 02 – HASTE CURTA</v>
      </c>
      <c r="D288" s="15" t="s">
        <v>519</v>
      </c>
      <c r="E288" s="9" t="s">
        <v>30</v>
      </c>
      <c r="F288" s="52" t="e">
        <f>VLOOKUP(C288,#REF!,20,FALSE)</f>
        <v>#REF!</v>
      </c>
      <c r="G288" s="78">
        <v>11</v>
      </c>
      <c r="H288" s="78">
        <v>1</v>
      </c>
      <c r="I288" s="76">
        <f t="shared" si="126"/>
        <v>11</v>
      </c>
      <c r="J288" s="73">
        <f t="shared" si="127"/>
        <v>1</v>
      </c>
      <c r="K288" s="79">
        <f t="shared" si="128"/>
        <v>1.1000000000000001</v>
      </c>
      <c r="L288" s="21">
        <f t="shared" si="128"/>
        <v>1.2100000000000002</v>
      </c>
      <c r="M288" s="20" t="e">
        <f t="shared" si="129"/>
        <v>#REF!</v>
      </c>
      <c r="N288" s="87" t="s">
        <v>2720</v>
      </c>
      <c r="O288" s="38"/>
      <c r="P288" s="36" t="e">
        <f t="shared" si="114"/>
        <v>#REF!</v>
      </c>
      <c r="Q288" s="41"/>
      <c r="R288" s="36" t="e">
        <f t="shared" si="115"/>
        <v>#REF!</v>
      </c>
      <c r="S288" s="42" t="e">
        <f t="shared" si="116"/>
        <v>#REF!</v>
      </c>
    </row>
    <row r="289" spans="1:19" ht="30" customHeight="1" x14ac:dyDescent="0.3">
      <c r="A289" s="9">
        <v>3</v>
      </c>
      <c r="B289" s="5" t="s">
        <v>348</v>
      </c>
      <c r="C289" s="5" t="str">
        <f t="shared" si="125"/>
        <v>BROCA CARBIDE CÔNICA DE EXTREMIDADE PLANA 170L</v>
      </c>
      <c r="D289" s="15" t="s">
        <v>520</v>
      </c>
      <c r="E289" s="9" t="s">
        <v>30</v>
      </c>
      <c r="F289" s="52" t="e">
        <f>VLOOKUP(C289,#REF!,20,FALSE)</f>
        <v>#REF!</v>
      </c>
      <c r="G289" s="78">
        <v>10</v>
      </c>
      <c r="H289" s="78">
        <v>2</v>
      </c>
      <c r="I289" s="76">
        <f t="shared" si="126"/>
        <v>5</v>
      </c>
      <c r="J289" s="73">
        <f t="shared" si="127"/>
        <v>14</v>
      </c>
      <c r="K289" s="79">
        <f t="shared" si="128"/>
        <v>15.4</v>
      </c>
      <c r="L289" s="21">
        <f t="shared" si="128"/>
        <v>16.940000000000001</v>
      </c>
      <c r="M289" s="20" t="e">
        <f t="shared" si="129"/>
        <v>#REF!</v>
      </c>
      <c r="N289" s="87"/>
      <c r="O289" s="38"/>
      <c r="P289" s="36" t="e">
        <f t="shared" si="114"/>
        <v>#REF!</v>
      </c>
      <c r="Q289" s="41"/>
      <c r="R289" s="36" t="e">
        <f t="shared" si="115"/>
        <v>#REF!</v>
      </c>
      <c r="S289" s="42" t="e">
        <f t="shared" si="116"/>
        <v>#REF!</v>
      </c>
    </row>
    <row r="290" spans="1:19" ht="30" customHeight="1" x14ac:dyDescent="0.3">
      <c r="A290" s="9">
        <v>4</v>
      </c>
      <c r="B290" s="5" t="s">
        <v>349</v>
      </c>
      <c r="C290" s="5" t="str">
        <f t="shared" si="125"/>
        <v>BROCA CARBIDE FG 12 LÂMINAS CÔNICAS EXTREMIDADE PLANA 7205</v>
      </c>
      <c r="D290" s="15" t="s">
        <v>521</v>
      </c>
      <c r="E290" s="9" t="s">
        <v>30</v>
      </c>
      <c r="F290" s="52" t="e">
        <f>VLOOKUP(C290,#REF!,20,FALSE)</f>
        <v>#REF!</v>
      </c>
      <c r="G290" s="78">
        <v>0</v>
      </c>
      <c r="H290" s="78">
        <v>1.5</v>
      </c>
      <c r="I290" s="76">
        <f t="shared" si="126"/>
        <v>0</v>
      </c>
      <c r="J290" s="73">
        <f t="shared" si="127"/>
        <v>18</v>
      </c>
      <c r="K290" s="79">
        <f t="shared" si="128"/>
        <v>19.8</v>
      </c>
      <c r="L290" s="21">
        <f t="shared" si="128"/>
        <v>21.78</v>
      </c>
      <c r="M290" s="20" t="e">
        <f t="shared" si="129"/>
        <v>#REF!</v>
      </c>
      <c r="N290" s="87" t="s">
        <v>2720</v>
      </c>
      <c r="O290" s="38"/>
      <c r="P290" s="36" t="e">
        <f t="shared" si="114"/>
        <v>#REF!</v>
      </c>
      <c r="Q290" s="41"/>
      <c r="R290" s="36" t="e">
        <f t="shared" si="115"/>
        <v>#REF!</v>
      </c>
      <c r="S290" s="42" t="e">
        <f t="shared" si="116"/>
        <v>#REF!</v>
      </c>
    </row>
    <row r="291" spans="1:19" ht="30" customHeight="1" x14ac:dyDescent="0.3">
      <c r="A291" s="9">
        <v>5</v>
      </c>
      <c r="B291" s="5" t="s">
        <v>350</v>
      </c>
      <c r="C291" s="5" t="str">
        <f t="shared" si="125"/>
        <v>BROCA CARBIDE MULTILAMINADA 12 LÂMINAS FG Nº 7108 </v>
      </c>
      <c r="D291" s="15" t="s">
        <v>522</v>
      </c>
      <c r="E291" s="9" t="s">
        <v>30</v>
      </c>
      <c r="F291" s="52" t="e">
        <f>VLOOKUP(C291,#REF!,20,FALSE)</f>
        <v>#REF!</v>
      </c>
      <c r="G291" s="78">
        <v>0</v>
      </c>
      <c r="H291" s="78">
        <v>1</v>
      </c>
      <c r="I291" s="76">
        <f t="shared" si="126"/>
        <v>0</v>
      </c>
      <c r="J291" s="73">
        <f t="shared" si="127"/>
        <v>12</v>
      </c>
      <c r="K291" s="79">
        <f t="shared" si="128"/>
        <v>13.2</v>
      </c>
      <c r="L291" s="21">
        <f t="shared" si="128"/>
        <v>14.52</v>
      </c>
      <c r="M291" s="20" t="e">
        <f t="shared" si="129"/>
        <v>#REF!</v>
      </c>
      <c r="N291" s="87" t="s">
        <v>2720</v>
      </c>
      <c r="O291" s="38"/>
      <c r="P291" s="36" t="e">
        <f t="shared" si="114"/>
        <v>#REF!</v>
      </c>
      <c r="Q291" s="41"/>
      <c r="R291" s="36" t="e">
        <f t="shared" si="115"/>
        <v>#REF!</v>
      </c>
      <c r="S291" s="42" t="e">
        <f t="shared" si="116"/>
        <v>#REF!</v>
      </c>
    </row>
    <row r="292" spans="1:19" ht="30" customHeight="1" x14ac:dyDescent="0.3">
      <c r="A292" s="9">
        <v>6</v>
      </c>
      <c r="B292" s="5" t="s">
        <v>351</v>
      </c>
      <c r="C292" s="5" t="str">
        <f t="shared" si="125"/>
        <v>BROCA CARBIDE MULTILAMINADA 30 LÂMINAS FG Nº 9103 </v>
      </c>
      <c r="D292" s="15" t="s">
        <v>523</v>
      </c>
      <c r="E292" s="9" t="s">
        <v>30</v>
      </c>
      <c r="F292" s="52" t="e">
        <f>VLOOKUP(C292,#REF!,20,FALSE)</f>
        <v>#REF!</v>
      </c>
      <c r="G292" s="78">
        <v>0</v>
      </c>
      <c r="H292" s="78">
        <v>1</v>
      </c>
      <c r="I292" s="76">
        <f t="shared" si="126"/>
        <v>0</v>
      </c>
      <c r="J292" s="73">
        <f t="shared" si="127"/>
        <v>12</v>
      </c>
      <c r="K292" s="79">
        <f t="shared" si="128"/>
        <v>13.2</v>
      </c>
      <c r="L292" s="21">
        <f t="shared" si="128"/>
        <v>14.52</v>
      </c>
      <c r="M292" s="20" t="e">
        <f t="shared" si="129"/>
        <v>#REF!</v>
      </c>
      <c r="N292" s="87" t="s">
        <v>2720</v>
      </c>
      <c r="O292" s="38"/>
      <c r="P292" s="36" t="e">
        <f t="shared" si="114"/>
        <v>#REF!</v>
      </c>
      <c r="Q292" s="41"/>
      <c r="R292" s="36" t="e">
        <f t="shared" si="115"/>
        <v>#REF!</v>
      </c>
      <c r="S292" s="42" t="e">
        <f t="shared" si="116"/>
        <v>#REF!</v>
      </c>
    </row>
    <row r="293" spans="1:19" ht="30" customHeight="1" x14ac:dyDescent="0.3">
      <c r="A293" s="9">
        <v>7</v>
      </c>
      <c r="B293" s="5" t="s">
        <v>352</v>
      </c>
      <c r="C293" s="5" t="str">
        <f t="shared" si="125"/>
        <v>BROCA CARBIDE MULTILAMINADA 30 LÂMINAS FG Nº 9103 FF</v>
      </c>
      <c r="D293" s="15" t="s">
        <v>524</v>
      </c>
      <c r="E293" s="9" t="s">
        <v>30</v>
      </c>
      <c r="F293" s="52" t="e">
        <f>VLOOKUP(C293,#REF!,20,FALSE)</f>
        <v>#REF!</v>
      </c>
      <c r="G293" s="78">
        <v>13</v>
      </c>
      <c r="H293" s="78">
        <v>3</v>
      </c>
      <c r="I293" s="76">
        <f t="shared" si="126"/>
        <v>4.333333333333333</v>
      </c>
      <c r="J293" s="73">
        <f t="shared" si="127"/>
        <v>23</v>
      </c>
      <c r="K293" s="79">
        <f t="shared" si="128"/>
        <v>25.3</v>
      </c>
      <c r="L293" s="21">
        <f t="shared" si="128"/>
        <v>27.830000000000002</v>
      </c>
      <c r="M293" s="20" t="e">
        <f t="shared" si="129"/>
        <v>#REF!</v>
      </c>
      <c r="N293" s="87"/>
      <c r="O293" s="38"/>
      <c r="P293" s="36" t="e">
        <f t="shared" si="114"/>
        <v>#REF!</v>
      </c>
      <c r="Q293" s="41"/>
      <c r="R293" s="36" t="e">
        <f t="shared" si="115"/>
        <v>#REF!</v>
      </c>
      <c r="S293" s="42" t="e">
        <f t="shared" si="116"/>
        <v>#REF!</v>
      </c>
    </row>
    <row r="294" spans="1:19" ht="30" customHeight="1" x14ac:dyDescent="0.3">
      <c r="A294" s="9">
        <v>8</v>
      </c>
      <c r="B294" s="5" t="s">
        <v>353</v>
      </c>
      <c r="C294" s="5" t="str">
        <f t="shared" si="125"/>
        <v>BROCA CARBIDE MULTILAMINADA 30 LÂMINAS CÔNICA PONTIAGUDA FG Nº 9714</v>
      </c>
      <c r="D294" s="15" t="s">
        <v>525</v>
      </c>
      <c r="E294" s="9" t="s">
        <v>30</v>
      </c>
      <c r="F294" s="52" t="e">
        <f>VLOOKUP(C294,#REF!,20,FALSE)</f>
        <v>#REF!</v>
      </c>
      <c r="G294" s="78">
        <v>0</v>
      </c>
      <c r="H294" s="78">
        <v>1</v>
      </c>
      <c r="I294" s="76">
        <f t="shared" si="126"/>
        <v>0</v>
      </c>
      <c r="J294" s="73">
        <f t="shared" si="127"/>
        <v>12</v>
      </c>
      <c r="K294" s="79">
        <f t="shared" si="128"/>
        <v>13.2</v>
      </c>
      <c r="L294" s="21">
        <f t="shared" si="128"/>
        <v>14.52</v>
      </c>
      <c r="M294" s="20" t="e">
        <f t="shared" si="129"/>
        <v>#REF!</v>
      </c>
      <c r="N294" s="87" t="s">
        <v>2720</v>
      </c>
      <c r="O294" s="38"/>
      <c r="P294" s="36" t="e">
        <f t="shared" si="114"/>
        <v>#REF!</v>
      </c>
      <c r="Q294" s="41"/>
      <c r="R294" s="36" t="e">
        <f t="shared" si="115"/>
        <v>#REF!</v>
      </c>
      <c r="S294" s="42" t="e">
        <f t="shared" si="116"/>
        <v>#REF!</v>
      </c>
    </row>
    <row r="295" spans="1:19" ht="30" customHeight="1" x14ac:dyDescent="0.3">
      <c r="A295" s="9">
        <v>9</v>
      </c>
      <c r="B295" s="5" t="s">
        <v>354</v>
      </c>
      <c r="C295" s="5" t="str">
        <f t="shared" si="125"/>
        <v>BROCA CARBIDE MULTILAMINADA 30 LÂMINAS CÔNICA LONGA FG Nº 9714 FF </v>
      </c>
      <c r="D295" s="15" t="s">
        <v>526</v>
      </c>
      <c r="E295" s="9" t="s">
        <v>30</v>
      </c>
      <c r="F295" s="52">
        <v>10</v>
      </c>
      <c r="G295" s="78">
        <v>9</v>
      </c>
      <c r="H295" s="78">
        <v>2</v>
      </c>
      <c r="I295" s="76">
        <f t="shared" si="126"/>
        <v>4.5</v>
      </c>
      <c r="J295" s="73">
        <f t="shared" si="127"/>
        <v>15</v>
      </c>
      <c r="K295" s="79">
        <f t="shared" si="128"/>
        <v>16.5</v>
      </c>
      <c r="L295" s="21">
        <f t="shared" si="128"/>
        <v>18.149999999999999</v>
      </c>
      <c r="M295" s="20">
        <f t="shared" si="129"/>
        <v>8</v>
      </c>
      <c r="N295" s="87"/>
      <c r="O295" s="38"/>
      <c r="P295" s="36">
        <f t="shared" si="114"/>
        <v>0</v>
      </c>
      <c r="Q295" s="41"/>
      <c r="R295" s="36">
        <f t="shared" si="115"/>
        <v>0</v>
      </c>
      <c r="S295" s="42">
        <f t="shared" si="116"/>
        <v>0</v>
      </c>
    </row>
    <row r="296" spans="1:19" ht="30" customHeight="1" x14ac:dyDescent="0.3">
      <c r="A296" s="9">
        <v>10</v>
      </c>
      <c r="B296" s="5" t="s">
        <v>355</v>
      </c>
      <c r="C296" s="5" t="str">
        <f t="shared" si="125"/>
        <v>BROCA CARBIDE MULTILAMINADA 30 LÂMINAS AGULHA FG Nº 9904 </v>
      </c>
      <c r="D296" s="15" t="s">
        <v>527</v>
      </c>
      <c r="E296" s="9" t="s">
        <v>30</v>
      </c>
      <c r="F296" s="52" t="e">
        <f>VLOOKUP(C296,#REF!,20,FALSE)</f>
        <v>#REF!</v>
      </c>
      <c r="G296" s="78">
        <v>0</v>
      </c>
      <c r="H296" s="78">
        <v>1</v>
      </c>
      <c r="I296" s="76">
        <f t="shared" si="126"/>
        <v>0</v>
      </c>
      <c r="J296" s="73">
        <f t="shared" si="127"/>
        <v>12</v>
      </c>
      <c r="K296" s="79">
        <f t="shared" si="128"/>
        <v>13.2</v>
      </c>
      <c r="L296" s="21">
        <f t="shared" si="128"/>
        <v>14.52</v>
      </c>
      <c r="M296" s="20" t="e">
        <f t="shared" si="129"/>
        <v>#REF!</v>
      </c>
      <c r="N296" s="87" t="s">
        <v>2720</v>
      </c>
      <c r="O296" s="38"/>
      <c r="P296" s="36" t="e">
        <f t="shared" si="114"/>
        <v>#REF!</v>
      </c>
      <c r="Q296" s="41"/>
      <c r="R296" s="36" t="e">
        <f t="shared" si="115"/>
        <v>#REF!</v>
      </c>
      <c r="S296" s="42" t="e">
        <f t="shared" si="116"/>
        <v>#REF!</v>
      </c>
    </row>
    <row r="297" spans="1:19" ht="30" customHeight="1" x14ac:dyDescent="0.3">
      <c r="A297" s="9">
        <v>11</v>
      </c>
      <c r="B297" s="5" t="s">
        <v>356</v>
      </c>
      <c r="C297" s="5" t="str">
        <f t="shared" si="125"/>
        <v>BROCA CARBIDE MULTILAMINADA 30 LÂMINAS BALA FG Nº 9904 FF</v>
      </c>
      <c r="D297" s="15" t="s">
        <v>528</v>
      </c>
      <c r="E297" s="9" t="s">
        <v>30</v>
      </c>
      <c r="F297" s="52" t="e">
        <f>VLOOKUP(C297,#REF!,20,FALSE)</f>
        <v>#REF!</v>
      </c>
      <c r="G297" s="78">
        <v>9</v>
      </c>
      <c r="H297" s="78">
        <v>2</v>
      </c>
      <c r="I297" s="76">
        <f t="shared" si="126"/>
        <v>4.5</v>
      </c>
      <c r="J297" s="73">
        <f t="shared" si="127"/>
        <v>15</v>
      </c>
      <c r="K297" s="79">
        <f t="shared" si="128"/>
        <v>16.5</v>
      </c>
      <c r="L297" s="21">
        <f t="shared" si="128"/>
        <v>18.149999999999999</v>
      </c>
      <c r="M297" s="20" t="e">
        <f t="shared" si="129"/>
        <v>#REF!</v>
      </c>
      <c r="N297" s="87"/>
      <c r="O297" s="38"/>
      <c r="P297" s="36" t="e">
        <f t="shared" si="114"/>
        <v>#REF!</v>
      </c>
      <c r="Q297" s="41"/>
      <c r="R297" s="36" t="e">
        <f t="shared" si="115"/>
        <v>#REF!</v>
      </c>
      <c r="S297" s="42" t="e">
        <f t="shared" si="116"/>
        <v>#REF!</v>
      </c>
    </row>
    <row r="298" spans="1:19" ht="30" customHeight="1" x14ac:dyDescent="0.3">
      <c r="A298" s="9">
        <v>12</v>
      </c>
      <c r="B298" s="5" t="s">
        <v>357</v>
      </c>
      <c r="C298" s="5" t="str">
        <f t="shared" si="125"/>
        <v>BROCA CARBIDE CILÍNDRICA ARREDONDADA FG Nº1156 </v>
      </c>
      <c r="D298" s="15" t="s">
        <v>529</v>
      </c>
      <c r="E298" s="9" t="s">
        <v>30</v>
      </c>
      <c r="F298" s="52" t="e">
        <f>VLOOKUP(C298,#REF!,20,FALSE)</f>
        <v>#REF!</v>
      </c>
      <c r="G298" s="78">
        <v>8</v>
      </c>
      <c r="H298" s="78">
        <v>2.5</v>
      </c>
      <c r="I298" s="76">
        <f t="shared" si="126"/>
        <v>3.2</v>
      </c>
      <c r="J298" s="73">
        <f t="shared" si="127"/>
        <v>22</v>
      </c>
      <c r="K298" s="79">
        <f t="shared" si="128"/>
        <v>24.2</v>
      </c>
      <c r="L298" s="21">
        <f t="shared" si="128"/>
        <v>26.619999999999997</v>
      </c>
      <c r="M298" s="20" t="e">
        <f t="shared" si="129"/>
        <v>#REF!</v>
      </c>
      <c r="N298" s="87"/>
      <c r="O298" s="38"/>
      <c r="P298" s="36" t="e">
        <f t="shared" si="114"/>
        <v>#REF!</v>
      </c>
      <c r="Q298" s="41"/>
      <c r="R298" s="36" t="e">
        <f t="shared" si="115"/>
        <v>#REF!</v>
      </c>
      <c r="S298" s="42" t="e">
        <f t="shared" si="116"/>
        <v>#REF!</v>
      </c>
    </row>
    <row r="299" spans="1:19" ht="30" customHeight="1" x14ac:dyDescent="0.3">
      <c r="A299" s="9">
        <v>13</v>
      </c>
      <c r="B299" s="5" t="s">
        <v>2724</v>
      </c>
      <c r="C299" s="5"/>
      <c r="D299" s="101"/>
      <c r="E299" s="9" t="s">
        <v>322</v>
      </c>
      <c r="F299" s="52">
        <v>0</v>
      </c>
      <c r="G299" s="78">
        <v>0</v>
      </c>
      <c r="H299" s="78">
        <v>1.5</v>
      </c>
      <c r="I299" s="76">
        <f>G299/H299</f>
        <v>0</v>
      </c>
      <c r="J299" s="73">
        <f>(12-I299)*H299</f>
        <v>18</v>
      </c>
      <c r="K299" s="79">
        <f t="shared" si="128"/>
        <v>19.8</v>
      </c>
      <c r="L299" s="21">
        <f t="shared" si="128"/>
        <v>21.78</v>
      </c>
      <c r="M299" s="20">
        <f>ROUND(L299,0)-F299</f>
        <v>22</v>
      </c>
      <c r="N299" s="87"/>
      <c r="O299" s="38"/>
      <c r="P299" s="36"/>
      <c r="Q299" s="41"/>
      <c r="R299" s="36"/>
      <c r="S299" s="42"/>
    </row>
    <row r="300" spans="1:19" ht="30" customHeight="1" x14ac:dyDescent="0.3">
      <c r="A300" s="9">
        <v>14</v>
      </c>
      <c r="B300" s="5" t="s">
        <v>358</v>
      </c>
      <c r="C300" s="5" t="str">
        <f t="shared" si="125"/>
        <v>BROCA CARBIDE CILÍNDRICA DENTADA EXTREMIDADE ARREDONDADA FG Nº 1158</v>
      </c>
      <c r="D300" s="15" t="s">
        <v>530</v>
      </c>
      <c r="E300" s="9" t="s">
        <v>30</v>
      </c>
      <c r="F300" s="52" t="e">
        <f>VLOOKUP(C300,#REF!,20,FALSE)</f>
        <v>#REF!</v>
      </c>
      <c r="G300" s="78">
        <v>2</v>
      </c>
      <c r="H300" s="78">
        <v>1</v>
      </c>
      <c r="I300" s="76">
        <f>G300/H300</f>
        <v>2</v>
      </c>
      <c r="J300" s="73">
        <f>(12-I300)*H300</f>
        <v>10</v>
      </c>
      <c r="K300" s="79">
        <f t="shared" si="128"/>
        <v>11</v>
      </c>
      <c r="L300" s="21">
        <f t="shared" si="128"/>
        <v>12.1</v>
      </c>
      <c r="M300" s="20" t="e">
        <f>ROUND(L300,0)-F300</f>
        <v>#REF!</v>
      </c>
      <c r="N300" s="87" t="s">
        <v>2720</v>
      </c>
      <c r="O300" s="38"/>
      <c r="P300" s="36" t="e">
        <f t="shared" si="114"/>
        <v>#REF!</v>
      </c>
      <c r="Q300" s="41"/>
      <c r="R300" s="36" t="e">
        <f t="shared" si="115"/>
        <v>#REF!</v>
      </c>
      <c r="S300" s="42" t="e">
        <f t="shared" si="116"/>
        <v>#REF!</v>
      </c>
    </row>
    <row r="301" spans="1:19" ht="30" customHeight="1" x14ac:dyDescent="0.3">
      <c r="A301" s="9">
        <v>15</v>
      </c>
      <c r="B301" s="49" t="s">
        <v>359</v>
      </c>
      <c r="C301" s="5" t="str">
        <f t="shared" si="125"/>
        <v>BROCA CARBIDE CILÍNDRICA FG Nº 2058 </v>
      </c>
      <c r="D301" s="15" t="s">
        <v>531</v>
      </c>
      <c r="E301" s="9" t="s">
        <v>30</v>
      </c>
      <c r="F301" s="52" t="e">
        <f>VLOOKUP(C301,#REF!,20,FALSE)</f>
        <v>#REF!</v>
      </c>
      <c r="G301" s="78">
        <v>1</v>
      </c>
      <c r="H301" s="78">
        <v>1</v>
      </c>
      <c r="I301" s="76">
        <f>G301/H301</f>
        <v>1</v>
      </c>
      <c r="J301" s="73">
        <f>(12-I301)*H301</f>
        <v>11</v>
      </c>
      <c r="K301" s="79">
        <f t="shared" si="128"/>
        <v>12.1</v>
      </c>
      <c r="L301" s="21">
        <f t="shared" si="128"/>
        <v>13.309999999999999</v>
      </c>
      <c r="M301" s="20" t="e">
        <f>ROUND(L301,0)-F301</f>
        <v>#REF!</v>
      </c>
      <c r="N301" s="87" t="s">
        <v>2720</v>
      </c>
      <c r="O301" s="38"/>
      <c r="P301" s="36" t="e">
        <f t="shared" si="114"/>
        <v>#REF!</v>
      </c>
      <c r="Q301" s="41"/>
      <c r="R301" s="36" t="e">
        <f t="shared" si="115"/>
        <v>#REF!</v>
      </c>
      <c r="S301" s="42" t="e">
        <f t="shared" si="116"/>
        <v>#REF!</v>
      </c>
    </row>
    <row r="302" spans="1:19" ht="30" customHeight="1" x14ac:dyDescent="0.3">
      <c r="A302" s="9">
        <v>16</v>
      </c>
      <c r="B302" s="5" t="s">
        <v>360</v>
      </c>
      <c r="C302" s="5" t="str">
        <f t="shared" si="125"/>
        <v>BROCA CARBIDE MULTILAMINADAS 12 LÂMINAS FG 7108F</v>
      </c>
      <c r="D302" s="15" t="s">
        <v>532</v>
      </c>
      <c r="E302" s="9" t="s">
        <v>30</v>
      </c>
      <c r="F302" s="52" t="e">
        <f>VLOOKUP(C302,#REF!,20,FALSE)</f>
        <v>#REF!</v>
      </c>
      <c r="G302" s="78">
        <v>9</v>
      </c>
      <c r="H302" s="78">
        <v>2.5</v>
      </c>
      <c r="I302" s="76">
        <f t="shared" si="126"/>
        <v>3.6</v>
      </c>
      <c r="J302" s="73">
        <f t="shared" si="127"/>
        <v>21</v>
      </c>
      <c r="K302" s="79">
        <f t="shared" si="128"/>
        <v>23.1</v>
      </c>
      <c r="L302" s="21">
        <f t="shared" si="128"/>
        <v>25.41</v>
      </c>
      <c r="M302" s="20" t="e">
        <f t="shared" si="129"/>
        <v>#REF!</v>
      </c>
      <c r="N302" s="87"/>
      <c r="O302" s="38"/>
      <c r="P302" s="36" t="e">
        <f t="shared" si="114"/>
        <v>#REF!</v>
      </c>
      <c r="Q302" s="41"/>
      <c r="R302" s="36" t="e">
        <f t="shared" si="115"/>
        <v>#REF!</v>
      </c>
      <c r="S302" s="42" t="e">
        <f t="shared" si="116"/>
        <v>#REF!</v>
      </c>
    </row>
    <row r="303" spans="1:19" ht="30" customHeight="1" x14ac:dyDescent="0.3">
      <c r="A303" s="9">
        <v>17</v>
      </c>
      <c r="B303" s="5" t="s">
        <v>361</v>
      </c>
      <c r="C303" s="5" t="str">
        <f t="shared" si="125"/>
        <v>BROCA CARBIDE ESFÉRICA - CA 2 </v>
      </c>
      <c r="D303" s="15" t="s">
        <v>533</v>
      </c>
      <c r="E303" s="9" t="s">
        <v>30</v>
      </c>
      <c r="F303" s="52" t="e">
        <f>VLOOKUP(C303,#REF!,20,FALSE)</f>
        <v>#REF!</v>
      </c>
      <c r="G303" s="78">
        <v>10</v>
      </c>
      <c r="H303" s="78">
        <v>2</v>
      </c>
      <c r="I303" s="76">
        <f t="shared" si="126"/>
        <v>5</v>
      </c>
      <c r="J303" s="73">
        <f t="shared" si="127"/>
        <v>14</v>
      </c>
      <c r="K303" s="79">
        <f t="shared" si="128"/>
        <v>15.4</v>
      </c>
      <c r="L303" s="21">
        <f t="shared" si="128"/>
        <v>16.940000000000001</v>
      </c>
      <c r="M303" s="20" t="e">
        <f t="shared" si="129"/>
        <v>#REF!</v>
      </c>
      <c r="N303" s="87" t="s">
        <v>2720</v>
      </c>
      <c r="O303" s="38"/>
      <c r="P303" s="36" t="e">
        <f t="shared" si="114"/>
        <v>#REF!</v>
      </c>
      <c r="Q303" s="41"/>
      <c r="R303" s="36" t="e">
        <f t="shared" si="115"/>
        <v>#REF!</v>
      </c>
      <c r="S303" s="42" t="e">
        <f t="shared" si="116"/>
        <v>#REF!</v>
      </c>
    </row>
    <row r="304" spans="1:19" ht="30" customHeight="1" x14ac:dyDescent="0.3">
      <c r="A304" s="9">
        <v>18</v>
      </c>
      <c r="B304" s="5" t="s">
        <v>362</v>
      </c>
      <c r="C304" s="5" t="str">
        <f t="shared" si="125"/>
        <v>BROCA CARBIDE ESFÉRICA CA HASTE LONGA 28MM Nº 6  </v>
      </c>
      <c r="D304" s="15" t="s">
        <v>534</v>
      </c>
      <c r="E304" s="9" t="s">
        <v>30</v>
      </c>
      <c r="F304" s="52" t="e">
        <f>VLOOKUP(C304,#REF!,20,FALSE)</f>
        <v>#REF!</v>
      </c>
      <c r="G304" s="78">
        <v>10</v>
      </c>
      <c r="H304" s="78">
        <v>2</v>
      </c>
      <c r="I304" s="76">
        <f t="shared" si="126"/>
        <v>5</v>
      </c>
      <c r="J304" s="73">
        <f t="shared" si="127"/>
        <v>14</v>
      </c>
      <c r="K304" s="79">
        <f t="shared" si="128"/>
        <v>15.4</v>
      </c>
      <c r="L304" s="21">
        <f t="shared" si="128"/>
        <v>16.940000000000001</v>
      </c>
      <c r="M304" s="20" t="e">
        <f t="shared" si="129"/>
        <v>#REF!</v>
      </c>
      <c r="N304" s="87" t="s">
        <v>2720</v>
      </c>
      <c r="O304" s="38"/>
      <c r="P304" s="36" t="e">
        <f t="shared" si="114"/>
        <v>#REF!</v>
      </c>
      <c r="Q304" s="41"/>
      <c r="R304" s="36" t="e">
        <f t="shared" si="115"/>
        <v>#REF!</v>
      </c>
      <c r="S304" s="42" t="e">
        <f t="shared" si="116"/>
        <v>#REF!</v>
      </c>
    </row>
    <row r="305" spans="1:19" customFormat="1" ht="15" customHeight="1" x14ac:dyDescent="0.25">
      <c r="A305" s="124" t="s">
        <v>535</v>
      </c>
      <c r="B305" s="124"/>
      <c r="C305" s="124"/>
      <c r="D305" s="124"/>
      <c r="E305" s="124"/>
      <c r="F305" s="124"/>
      <c r="G305" s="124"/>
      <c r="H305" s="124"/>
      <c r="I305" s="124"/>
      <c r="J305" s="124"/>
      <c r="K305" s="124"/>
      <c r="L305" s="124"/>
      <c r="M305" s="124"/>
      <c r="N305" s="124"/>
      <c r="O305" s="38"/>
      <c r="P305" s="36">
        <f t="shared" si="114"/>
        <v>0</v>
      </c>
      <c r="Q305" s="41"/>
      <c r="R305" s="36">
        <f t="shared" si="115"/>
        <v>0</v>
      </c>
      <c r="S305" s="42">
        <f t="shared" si="116"/>
        <v>0</v>
      </c>
    </row>
    <row r="306" spans="1:19" ht="30" customHeight="1" x14ac:dyDescent="0.3">
      <c r="A306" s="9">
        <v>1</v>
      </c>
      <c r="B306" s="5" t="s">
        <v>363</v>
      </c>
      <c r="C306" s="5" t="str">
        <f t="shared" ref="C306:C327" si="130">UPPER(B306)</f>
        <v>PONTA DIAMANTADA CILÍNDRICA EXTREMIDADE ARREDONDADA 1141 - FG </v>
      </c>
      <c r="D306" s="15" t="s">
        <v>536</v>
      </c>
      <c r="E306" s="9" t="s">
        <v>30</v>
      </c>
      <c r="F306" s="52" t="e">
        <f>VLOOKUP(C306,#REF!,20,FALSE)</f>
        <v>#REF!</v>
      </c>
      <c r="G306" s="78">
        <v>0</v>
      </c>
      <c r="H306" s="78">
        <v>2</v>
      </c>
      <c r="I306" s="76">
        <f t="shared" ref="I306:I327" si="131">G306/H306</f>
        <v>0</v>
      </c>
      <c r="J306" s="73">
        <f t="shared" ref="J306:J327" si="132">(12-I306)*H306</f>
        <v>24</v>
      </c>
      <c r="K306" s="79">
        <f t="shared" ref="K306:L327" si="133">J306*10/100+J306</f>
        <v>26.4</v>
      </c>
      <c r="L306" s="21">
        <f t="shared" si="133"/>
        <v>29.04</v>
      </c>
      <c r="M306" s="20" t="e">
        <f t="shared" ref="M306:M327" si="134">ROUND(L306,0)-F306</f>
        <v>#REF!</v>
      </c>
      <c r="N306" s="87"/>
      <c r="O306" s="38"/>
      <c r="P306" s="36" t="e">
        <f t="shared" si="114"/>
        <v>#REF!</v>
      </c>
      <c r="Q306" s="41"/>
      <c r="R306" s="36" t="e">
        <f t="shared" si="115"/>
        <v>#REF!</v>
      </c>
      <c r="S306" s="42" t="e">
        <f t="shared" si="116"/>
        <v>#REF!</v>
      </c>
    </row>
    <row r="307" spans="1:19" ht="30" customHeight="1" x14ac:dyDescent="0.3">
      <c r="A307" s="9">
        <v>2</v>
      </c>
      <c r="B307" s="5" t="s">
        <v>364</v>
      </c>
      <c r="C307" s="5" t="str">
        <f t="shared" si="130"/>
        <v>PONTA DIAMANTADA CÔNICA BORDA ARREDONDADA 2130 – FG </v>
      </c>
      <c r="D307" s="15" t="s">
        <v>537</v>
      </c>
      <c r="E307" s="9" t="s">
        <v>30</v>
      </c>
      <c r="F307" s="52" t="e">
        <f>VLOOKUP(C307,#REF!,20,FALSE)</f>
        <v>#REF!</v>
      </c>
      <c r="G307" s="78">
        <v>2</v>
      </c>
      <c r="H307" s="78">
        <v>2</v>
      </c>
      <c r="I307" s="76">
        <f t="shared" si="131"/>
        <v>1</v>
      </c>
      <c r="J307" s="73">
        <f t="shared" si="132"/>
        <v>22</v>
      </c>
      <c r="K307" s="79">
        <f t="shared" si="133"/>
        <v>24.2</v>
      </c>
      <c r="L307" s="21">
        <f t="shared" si="133"/>
        <v>26.619999999999997</v>
      </c>
      <c r="M307" s="20" t="e">
        <f t="shared" si="134"/>
        <v>#REF!</v>
      </c>
      <c r="N307" s="87"/>
      <c r="O307" s="38"/>
      <c r="P307" s="36" t="e">
        <f t="shared" si="114"/>
        <v>#REF!</v>
      </c>
      <c r="Q307" s="41"/>
      <c r="R307" s="36" t="e">
        <f t="shared" si="115"/>
        <v>#REF!</v>
      </c>
      <c r="S307" s="42" t="e">
        <f t="shared" si="116"/>
        <v>#REF!</v>
      </c>
    </row>
    <row r="308" spans="1:19" ht="30" customHeight="1" x14ac:dyDescent="0.3">
      <c r="A308" s="9"/>
      <c r="B308" s="5" t="s">
        <v>840</v>
      </c>
      <c r="C308" s="5" t="str">
        <f t="shared" si="130"/>
        <v>PONTA DIAMANTADA ESFÉRICA 1011 - FG</v>
      </c>
      <c r="D308" s="15" t="s">
        <v>841</v>
      </c>
      <c r="E308" s="9" t="s">
        <v>30</v>
      </c>
      <c r="F308" s="52">
        <v>0</v>
      </c>
      <c r="G308" s="78">
        <v>0</v>
      </c>
      <c r="H308" s="78">
        <v>10</v>
      </c>
      <c r="I308" s="76">
        <f t="shared" si="131"/>
        <v>0</v>
      </c>
      <c r="J308" s="73">
        <f>(12-I308)*H308</f>
        <v>120</v>
      </c>
      <c r="K308" s="79">
        <f t="shared" si="133"/>
        <v>132</v>
      </c>
      <c r="L308" s="21">
        <f t="shared" si="133"/>
        <v>145.19999999999999</v>
      </c>
      <c r="M308" s="20">
        <f>ROUND(L308,0)-F308</f>
        <v>145</v>
      </c>
      <c r="N308" s="87"/>
      <c r="O308" s="38"/>
      <c r="P308" s="36">
        <f t="shared" si="114"/>
        <v>0</v>
      </c>
      <c r="Q308" s="41"/>
      <c r="R308" s="36">
        <f t="shared" si="115"/>
        <v>0</v>
      </c>
      <c r="S308" s="42">
        <f t="shared" si="116"/>
        <v>0</v>
      </c>
    </row>
    <row r="309" spans="1:19" ht="30" customHeight="1" x14ac:dyDescent="0.3">
      <c r="A309" s="9">
        <v>3</v>
      </c>
      <c r="B309" s="49" t="s">
        <v>365</v>
      </c>
      <c r="C309" s="5" t="str">
        <f t="shared" si="130"/>
        <v>PONTA DIAMANTADA ESFÉRICA 1012 - FG </v>
      </c>
      <c r="D309" s="15" t="s">
        <v>538</v>
      </c>
      <c r="E309" s="9" t="s">
        <v>30</v>
      </c>
      <c r="F309" s="52" t="e">
        <f>VLOOKUP(C309,#REF!,20,FALSE)</f>
        <v>#REF!</v>
      </c>
      <c r="G309" s="78">
        <v>30</v>
      </c>
      <c r="H309" s="78">
        <v>10</v>
      </c>
      <c r="I309" s="76">
        <f t="shared" si="131"/>
        <v>3</v>
      </c>
      <c r="J309" s="73">
        <f t="shared" si="132"/>
        <v>90</v>
      </c>
      <c r="K309" s="79">
        <f t="shared" si="133"/>
        <v>99</v>
      </c>
      <c r="L309" s="21">
        <f t="shared" si="133"/>
        <v>108.9</v>
      </c>
      <c r="M309" s="20" t="e">
        <f t="shared" si="134"/>
        <v>#REF!</v>
      </c>
      <c r="N309" s="87"/>
      <c r="O309" s="38"/>
      <c r="P309" s="36" t="e">
        <f t="shared" si="114"/>
        <v>#REF!</v>
      </c>
      <c r="Q309" s="41"/>
      <c r="R309" s="36" t="e">
        <f t="shared" si="115"/>
        <v>#REF!</v>
      </c>
      <c r="S309" s="42" t="e">
        <f t="shared" si="116"/>
        <v>#REF!</v>
      </c>
    </row>
    <row r="310" spans="1:19" ht="30" customHeight="1" x14ac:dyDescent="0.3">
      <c r="A310" s="9">
        <v>4</v>
      </c>
      <c r="B310" s="49" t="s">
        <v>366</v>
      </c>
      <c r="C310" s="5" t="str">
        <f t="shared" si="130"/>
        <v>PONTA DIAMANTADA ESFÉRICA 1014HL - FG </v>
      </c>
      <c r="D310" s="15" t="s">
        <v>539</v>
      </c>
      <c r="E310" s="9" t="s">
        <v>30</v>
      </c>
      <c r="F310" s="52" t="e">
        <f>VLOOKUP(C310,#REF!,20,FALSE)</f>
        <v>#REF!</v>
      </c>
      <c r="G310" s="78">
        <v>16</v>
      </c>
      <c r="H310" s="78">
        <v>8</v>
      </c>
      <c r="I310" s="76">
        <f t="shared" si="131"/>
        <v>2</v>
      </c>
      <c r="J310" s="73">
        <f t="shared" si="132"/>
        <v>80</v>
      </c>
      <c r="K310" s="79">
        <f t="shared" si="133"/>
        <v>88</v>
      </c>
      <c r="L310" s="21">
        <f t="shared" si="133"/>
        <v>96.8</v>
      </c>
      <c r="M310" s="20" t="e">
        <f t="shared" si="134"/>
        <v>#REF!</v>
      </c>
      <c r="N310" s="87"/>
      <c r="O310" s="38"/>
      <c r="P310" s="36" t="e">
        <f t="shared" si="114"/>
        <v>#REF!</v>
      </c>
      <c r="Q310" s="41"/>
      <c r="R310" s="36" t="e">
        <f t="shared" si="115"/>
        <v>#REF!</v>
      </c>
      <c r="S310" s="42" t="e">
        <f t="shared" si="116"/>
        <v>#REF!</v>
      </c>
    </row>
    <row r="311" spans="1:19" ht="30" customHeight="1" x14ac:dyDescent="0.3">
      <c r="A311" s="9">
        <v>5</v>
      </c>
      <c r="B311" s="49" t="s">
        <v>367</v>
      </c>
      <c r="C311" s="5" t="str">
        <f t="shared" si="130"/>
        <v>PONTA DIAMANTADA ESFÉRICA 1014 – FG</v>
      </c>
      <c r="D311" s="15" t="s">
        <v>540</v>
      </c>
      <c r="E311" s="9" t="s">
        <v>30</v>
      </c>
      <c r="F311" s="52" t="e">
        <f>VLOOKUP(C311,#REF!,20,FALSE)</f>
        <v>#REF!</v>
      </c>
      <c r="G311" s="78">
        <v>10</v>
      </c>
      <c r="H311" s="78">
        <v>10</v>
      </c>
      <c r="I311" s="76">
        <f t="shared" si="131"/>
        <v>1</v>
      </c>
      <c r="J311" s="73">
        <f t="shared" si="132"/>
        <v>110</v>
      </c>
      <c r="K311" s="79">
        <f t="shared" si="133"/>
        <v>121</v>
      </c>
      <c r="L311" s="21">
        <f t="shared" si="133"/>
        <v>133.1</v>
      </c>
      <c r="M311" s="20" t="e">
        <f t="shared" si="134"/>
        <v>#REF!</v>
      </c>
      <c r="N311" s="87"/>
      <c r="O311" s="38"/>
      <c r="P311" s="36" t="e">
        <f t="shared" si="114"/>
        <v>#REF!</v>
      </c>
      <c r="Q311" s="41"/>
      <c r="R311" s="36" t="e">
        <f t="shared" si="115"/>
        <v>#REF!</v>
      </c>
      <c r="S311" s="42" t="e">
        <f t="shared" si="116"/>
        <v>#REF!</v>
      </c>
    </row>
    <row r="312" spans="1:19" ht="30" customHeight="1" x14ac:dyDescent="0.3">
      <c r="A312" s="9">
        <v>6</v>
      </c>
      <c r="B312" s="49" t="s">
        <v>368</v>
      </c>
      <c r="C312" s="5" t="str">
        <f t="shared" si="130"/>
        <v>PONTA DIAMANTADA ESFÉRICA 1016 – FG</v>
      </c>
      <c r="D312" s="15" t="s">
        <v>541</v>
      </c>
      <c r="E312" s="9" t="s">
        <v>30</v>
      </c>
      <c r="F312" s="52" t="e">
        <f>VLOOKUP(C312,#REF!,20,FALSE)</f>
        <v>#REF!</v>
      </c>
      <c r="G312" s="78">
        <v>20</v>
      </c>
      <c r="H312" s="78">
        <v>8</v>
      </c>
      <c r="I312" s="76">
        <f t="shared" si="131"/>
        <v>2.5</v>
      </c>
      <c r="J312" s="73">
        <f t="shared" si="132"/>
        <v>76</v>
      </c>
      <c r="K312" s="79">
        <f t="shared" si="133"/>
        <v>83.6</v>
      </c>
      <c r="L312" s="21">
        <f t="shared" si="133"/>
        <v>91.96</v>
      </c>
      <c r="M312" s="20" t="e">
        <f t="shared" si="134"/>
        <v>#REF!</v>
      </c>
      <c r="N312" s="87"/>
      <c r="O312" s="38"/>
      <c r="P312" s="36" t="e">
        <f t="shared" si="114"/>
        <v>#REF!</v>
      </c>
      <c r="Q312" s="41"/>
      <c r="R312" s="36" t="e">
        <f t="shared" si="115"/>
        <v>#REF!</v>
      </c>
      <c r="S312" s="42" t="e">
        <f t="shared" si="116"/>
        <v>#REF!</v>
      </c>
    </row>
    <row r="313" spans="1:19" ht="30" customHeight="1" x14ac:dyDescent="0.3">
      <c r="A313" s="9">
        <v>7</v>
      </c>
      <c r="B313" s="5" t="s">
        <v>369</v>
      </c>
      <c r="C313" s="5" t="str">
        <f t="shared" si="130"/>
        <v>PONTA DIAMANTADA TRONCO CÔNICA INVERTIDA 1153 - FG</v>
      </c>
      <c r="D313" s="15" t="s">
        <v>542</v>
      </c>
      <c r="E313" s="9" t="s">
        <v>30</v>
      </c>
      <c r="F313" s="52" t="e">
        <f>VLOOKUP(C313,#REF!,20,FALSE)</f>
        <v>#REF!</v>
      </c>
      <c r="G313" s="78">
        <v>2</v>
      </c>
      <c r="H313" s="78">
        <v>1</v>
      </c>
      <c r="I313" s="76">
        <f t="shared" si="131"/>
        <v>2</v>
      </c>
      <c r="J313" s="73">
        <f t="shared" si="132"/>
        <v>10</v>
      </c>
      <c r="K313" s="79">
        <f t="shared" si="133"/>
        <v>11</v>
      </c>
      <c r="L313" s="21">
        <f t="shared" si="133"/>
        <v>12.1</v>
      </c>
      <c r="M313" s="20" t="e">
        <f t="shared" si="134"/>
        <v>#REF!</v>
      </c>
      <c r="N313" s="87" t="s">
        <v>2720</v>
      </c>
      <c r="O313" s="38"/>
      <c r="P313" s="36" t="e">
        <f t="shared" si="114"/>
        <v>#REF!</v>
      </c>
      <c r="Q313" s="41"/>
      <c r="R313" s="36" t="e">
        <f t="shared" si="115"/>
        <v>#REF!</v>
      </c>
      <c r="S313" s="42" t="e">
        <f t="shared" si="116"/>
        <v>#REF!</v>
      </c>
    </row>
    <row r="314" spans="1:19" ht="30" customHeight="1" x14ac:dyDescent="0.3">
      <c r="A314" s="9">
        <v>8</v>
      </c>
      <c r="B314" s="49" t="s">
        <v>370</v>
      </c>
      <c r="C314" s="5" t="str">
        <f t="shared" si="130"/>
        <v>PONTA DIAMANTADA CILÍNDRICA TOPO PLANO FG 2096F</v>
      </c>
      <c r="D314" s="15" t="s">
        <v>543</v>
      </c>
      <c r="E314" s="9" t="s">
        <v>30</v>
      </c>
      <c r="F314" s="52" t="e">
        <f>VLOOKUP(C314,#REF!,20,FALSE)</f>
        <v>#REF!</v>
      </c>
      <c r="G314" s="78">
        <v>5</v>
      </c>
      <c r="H314" s="78">
        <v>1</v>
      </c>
      <c r="I314" s="76">
        <f t="shared" si="131"/>
        <v>5</v>
      </c>
      <c r="J314" s="73">
        <f t="shared" si="132"/>
        <v>7</v>
      </c>
      <c r="K314" s="79">
        <f t="shared" si="133"/>
        <v>7.7</v>
      </c>
      <c r="L314" s="21">
        <f t="shared" si="133"/>
        <v>8.4700000000000006</v>
      </c>
      <c r="M314" s="20" t="e">
        <f t="shared" si="134"/>
        <v>#REF!</v>
      </c>
      <c r="N314" s="87" t="s">
        <v>2720</v>
      </c>
      <c r="O314" s="38"/>
      <c r="P314" s="36" t="e">
        <f t="shared" si="114"/>
        <v>#REF!</v>
      </c>
      <c r="Q314" s="41"/>
      <c r="R314" s="36" t="e">
        <f t="shared" si="115"/>
        <v>#REF!</v>
      </c>
      <c r="S314" s="42" t="e">
        <f t="shared" si="116"/>
        <v>#REF!</v>
      </c>
    </row>
    <row r="315" spans="1:19" ht="30" customHeight="1" x14ac:dyDescent="0.3">
      <c r="A315" s="9">
        <v>9</v>
      </c>
      <c r="B315" s="5" t="s">
        <v>371</v>
      </c>
      <c r="C315" s="5" t="str">
        <f t="shared" si="130"/>
        <v>PONTA DIAMANTADA CÔNICA TOPO CHAMA 2200 - FG </v>
      </c>
      <c r="D315" s="15" t="s">
        <v>544</v>
      </c>
      <c r="E315" s="9" t="s">
        <v>30</v>
      </c>
      <c r="F315" s="52" t="e">
        <f>VLOOKUP(C315,#REF!,20,FALSE)</f>
        <v>#REF!</v>
      </c>
      <c r="G315" s="78">
        <v>8</v>
      </c>
      <c r="H315" s="78">
        <v>1.5</v>
      </c>
      <c r="I315" s="76">
        <f t="shared" si="131"/>
        <v>5.333333333333333</v>
      </c>
      <c r="J315" s="73">
        <f t="shared" si="132"/>
        <v>10</v>
      </c>
      <c r="K315" s="79">
        <f t="shared" si="133"/>
        <v>11</v>
      </c>
      <c r="L315" s="21">
        <f t="shared" si="133"/>
        <v>12.1</v>
      </c>
      <c r="M315" s="20" t="e">
        <f t="shared" si="134"/>
        <v>#REF!</v>
      </c>
      <c r="N315" s="87" t="s">
        <v>2720</v>
      </c>
      <c r="O315" s="38"/>
      <c r="P315" s="36" t="e">
        <f t="shared" si="114"/>
        <v>#REF!</v>
      </c>
      <c r="Q315" s="41"/>
      <c r="R315" s="36" t="e">
        <f t="shared" si="115"/>
        <v>#REF!</v>
      </c>
      <c r="S315" s="42" t="e">
        <f t="shared" si="116"/>
        <v>#REF!</v>
      </c>
    </row>
    <row r="316" spans="1:19" ht="30" customHeight="1" x14ac:dyDescent="0.3">
      <c r="A316" s="9">
        <v>10</v>
      </c>
      <c r="B316" s="5" t="s">
        <v>372</v>
      </c>
      <c r="C316" s="5" t="str">
        <f t="shared" si="130"/>
        <v>PONTA DIAMANTADA CÔNICA TOPO INATIVO 3080 – FG</v>
      </c>
      <c r="D316" s="15" t="s">
        <v>545</v>
      </c>
      <c r="E316" s="9" t="s">
        <v>30</v>
      </c>
      <c r="F316" s="52" t="e">
        <f>VLOOKUP(C316,#REF!,20,FALSE)</f>
        <v>#REF!</v>
      </c>
      <c r="G316" s="78">
        <v>0</v>
      </c>
      <c r="H316" s="78">
        <v>1</v>
      </c>
      <c r="I316" s="76">
        <f t="shared" si="131"/>
        <v>0</v>
      </c>
      <c r="J316" s="73">
        <f t="shared" si="132"/>
        <v>12</v>
      </c>
      <c r="K316" s="79">
        <f t="shared" si="133"/>
        <v>13.2</v>
      </c>
      <c r="L316" s="21">
        <f t="shared" si="133"/>
        <v>14.52</v>
      </c>
      <c r="M316" s="20" t="e">
        <f t="shared" si="134"/>
        <v>#REF!</v>
      </c>
      <c r="N316" s="87" t="s">
        <v>2720</v>
      </c>
      <c r="O316" s="38"/>
      <c r="P316" s="36" t="e">
        <f t="shared" si="114"/>
        <v>#REF!</v>
      </c>
      <c r="Q316" s="41"/>
      <c r="R316" s="36" t="e">
        <f t="shared" si="115"/>
        <v>#REF!</v>
      </c>
      <c r="S316" s="42" t="e">
        <f t="shared" si="116"/>
        <v>#REF!</v>
      </c>
    </row>
    <row r="317" spans="1:19" ht="30" customHeight="1" x14ac:dyDescent="0.3">
      <c r="A317" s="9">
        <v>11</v>
      </c>
      <c r="B317" s="5" t="s">
        <v>373</v>
      </c>
      <c r="C317" s="5" t="str">
        <f t="shared" si="130"/>
        <v>PONTA DIAMANTADA CHAMA 3118F - FG </v>
      </c>
      <c r="D317" s="15" t="s">
        <v>546</v>
      </c>
      <c r="E317" s="9" t="s">
        <v>30</v>
      </c>
      <c r="F317" s="52" t="e">
        <f>VLOOKUP(C317,#REF!,20,FALSE)</f>
        <v>#REF!</v>
      </c>
      <c r="G317" s="78">
        <v>2</v>
      </c>
      <c r="H317" s="78">
        <v>4</v>
      </c>
      <c r="I317" s="76">
        <f t="shared" si="131"/>
        <v>0.5</v>
      </c>
      <c r="J317" s="73">
        <f t="shared" si="132"/>
        <v>46</v>
      </c>
      <c r="K317" s="79">
        <f t="shared" si="133"/>
        <v>50.6</v>
      </c>
      <c r="L317" s="21">
        <f t="shared" si="133"/>
        <v>55.660000000000004</v>
      </c>
      <c r="M317" s="20" t="e">
        <f t="shared" si="134"/>
        <v>#REF!</v>
      </c>
      <c r="N317" s="87"/>
      <c r="O317" s="38"/>
      <c r="P317" s="36" t="e">
        <f t="shared" si="114"/>
        <v>#REF!</v>
      </c>
      <c r="Q317" s="41"/>
      <c r="R317" s="36" t="e">
        <f t="shared" si="115"/>
        <v>#REF!</v>
      </c>
      <c r="S317" s="42" t="e">
        <f t="shared" si="116"/>
        <v>#REF!</v>
      </c>
    </row>
    <row r="318" spans="1:19" ht="30" customHeight="1" x14ac:dyDescent="0.3">
      <c r="A318" s="9">
        <v>12</v>
      </c>
      <c r="B318" s="5" t="s">
        <v>374</v>
      </c>
      <c r="C318" s="5" t="str">
        <f t="shared" si="130"/>
        <v>PONTA DIAMANTADA CHAMA 3118FF - FG </v>
      </c>
      <c r="D318" s="15" t="s">
        <v>547</v>
      </c>
      <c r="E318" s="9" t="s">
        <v>30</v>
      </c>
      <c r="F318" s="52" t="e">
        <f>VLOOKUP(C318,#REF!,20,FALSE)</f>
        <v>#REF!</v>
      </c>
      <c r="G318" s="78">
        <v>0</v>
      </c>
      <c r="H318" s="78">
        <v>1.5</v>
      </c>
      <c r="I318" s="76">
        <f t="shared" si="131"/>
        <v>0</v>
      </c>
      <c r="J318" s="73">
        <f t="shared" si="132"/>
        <v>18</v>
      </c>
      <c r="K318" s="79">
        <f t="shared" si="133"/>
        <v>19.8</v>
      </c>
      <c r="L318" s="21">
        <f t="shared" si="133"/>
        <v>21.78</v>
      </c>
      <c r="M318" s="20" t="e">
        <f t="shared" si="134"/>
        <v>#REF!</v>
      </c>
      <c r="N318" s="87" t="s">
        <v>2720</v>
      </c>
      <c r="O318" s="38"/>
      <c r="P318" s="36" t="e">
        <f t="shared" si="114"/>
        <v>#REF!</v>
      </c>
      <c r="Q318" s="41"/>
      <c r="R318" s="36" t="e">
        <f t="shared" si="115"/>
        <v>#REF!</v>
      </c>
      <c r="S318" s="42" t="e">
        <f t="shared" si="116"/>
        <v>#REF!</v>
      </c>
    </row>
    <row r="319" spans="1:19" ht="30" customHeight="1" x14ac:dyDescent="0.3">
      <c r="A319" s="9">
        <v>13</v>
      </c>
      <c r="B319" s="5" t="s">
        <v>375</v>
      </c>
      <c r="C319" s="5" t="str">
        <f t="shared" si="130"/>
        <v>PONTA DIAMANTADA CÔNICA EXTREMIDADE EM CHAMA 3193 - FG</v>
      </c>
      <c r="D319" s="15" t="s">
        <v>548</v>
      </c>
      <c r="E319" s="9" t="s">
        <v>30</v>
      </c>
      <c r="F319" s="52" t="e">
        <f>VLOOKUP(C319,#REF!,20,FALSE)</f>
        <v>#REF!</v>
      </c>
      <c r="G319" s="78">
        <v>0</v>
      </c>
      <c r="H319" s="78">
        <v>1.5</v>
      </c>
      <c r="I319" s="76">
        <f t="shared" si="131"/>
        <v>0</v>
      </c>
      <c r="J319" s="73">
        <f t="shared" si="132"/>
        <v>18</v>
      </c>
      <c r="K319" s="79">
        <f t="shared" si="133"/>
        <v>19.8</v>
      </c>
      <c r="L319" s="21">
        <f t="shared" si="133"/>
        <v>21.78</v>
      </c>
      <c r="M319" s="20" t="e">
        <f t="shared" si="134"/>
        <v>#REF!</v>
      </c>
      <c r="N319" s="87" t="s">
        <v>2720</v>
      </c>
      <c r="O319" s="38"/>
      <c r="P319" s="36" t="e">
        <f t="shared" si="114"/>
        <v>#REF!</v>
      </c>
      <c r="Q319" s="41"/>
      <c r="R319" s="36" t="e">
        <f t="shared" si="115"/>
        <v>#REF!</v>
      </c>
      <c r="S319" s="42" t="e">
        <f t="shared" si="116"/>
        <v>#REF!</v>
      </c>
    </row>
    <row r="320" spans="1:19" ht="30" customHeight="1" x14ac:dyDescent="0.3">
      <c r="A320" s="9">
        <v>14</v>
      </c>
      <c r="B320" s="5" t="s">
        <v>376</v>
      </c>
      <c r="C320" s="5" t="str">
        <f t="shared" si="130"/>
        <v>PONTA DIAMANTADA CÔNICA TOPO CHAMA 3195F - FG</v>
      </c>
      <c r="D320" s="15" t="s">
        <v>549</v>
      </c>
      <c r="E320" s="9" t="s">
        <v>30</v>
      </c>
      <c r="F320" s="52" t="e">
        <f>VLOOKUP(C320,#REF!,20,FALSE)</f>
        <v>#REF!</v>
      </c>
      <c r="G320" s="78">
        <v>0</v>
      </c>
      <c r="H320" s="78">
        <v>1.5</v>
      </c>
      <c r="I320" s="76">
        <f t="shared" si="131"/>
        <v>0</v>
      </c>
      <c r="J320" s="73">
        <f t="shared" si="132"/>
        <v>18</v>
      </c>
      <c r="K320" s="79">
        <f t="shared" si="133"/>
        <v>19.8</v>
      </c>
      <c r="L320" s="21">
        <f t="shared" si="133"/>
        <v>21.78</v>
      </c>
      <c r="M320" s="20" t="e">
        <f t="shared" si="134"/>
        <v>#REF!</v>
      </c>
      <c r="N320" s="87" t="s">
        <v>2720</v>
      </c>
      <c r="O320" s="38"/>
      <c r="P320" s="36" t="e">
        <f t="shared" si="114"/>
        <v>#REF!</v>
      </c>
      <c r="Q320" s="41"/>
      <c r="R320" s="36" t="e">
        <f t="shared" si="115"/>
        <v>#REF!</v>
      </c>
      <c r="S320" s="42" t="e">
        <f t="shared" si="116"/>
        <v>#REF!</v>
      </c>
    </row>
    <row r="321" spans="1:19" ht="30" customHeight="1" x14ac:dyDescent="0.3">
      <c r="A321" s="9">
        <v>15</v>
      </c>
      <c r="B321" s="5" t="s">
        <v>2725</v>
      </c>
      <c r="C321" s="5" t="str">
        <f t="shared" si="130"/>
        <v>PONTA DIAMANTADA CÔNICA PONTIAGUDA Nº 3195 FF – FG</v>
      </c>
      <c r="D321" s="15" t="s">
        <v>550</v>
      </c>
      <c r="E321" s="9" t="s">
        <v>30</v>
      </c>
      <c r="F321" s="52">
        <v>0</v>
      </c>
      <c r="G321" s="78">
        <v>0</v>
      </c>
      <c r="H321" s="78">
        <v>2</v>
      </c>
      <c r="I321" s="76">
        <f t="shared" si="131"/>
        <v>0</v>
      </c>
      <c r="J321" s="73">
        <f t="shared" si="132"/>
        <v>24</v>
      </c>
      <c r="K321" s="79">
        <f t="shared" si="133"/>
        <v>26.4</v>
      </c>
      <c r="L321" s="21">
        <f t="shared" si="133"/>
        <v>29.04</v>
      </c>
      <c r="M321" s="20">
        <f t="shared" si="134"/>
        <v>29</v>
      </c>
      <c r="N321" s="87"/>
      <c r="O321" s="38"/>
      <c r="P321" s="36">
        <f t="shared" ref="P321:P362" si="135">M321*O321</f>
        <v>0</v>
      </c>
      <c r="Q321" s="41"/>
      <c r="R321" s="36">
        <f t="shared" ref="R321:R362" si="136">M321*Q321</f>
        <v>0</v>
      </c>
      <c r="S321" s="42">
        <f t="shared" ref="S321:S362" si="137">(P321+R321)/2</f>
        <v>0</v>
      </c>
    </row>
    <row r="322" spans="1:19" ht="30" customHeight="1" x14ac:dyDescent="0.3">
      <c r="A322" s="9">
        <v>16</v>
      </c>
      <c r="B322" s="5" t="s">
        <v>377</v>
      </c>
      <c r="C322" s="5" t="str">
        <f t="shared" si="130"/>
        <v>PONTA DIAMANTADA TRONCO CÔNICA INVERTIDA 1153 – FG</v>
      </c>
      <c r="D322" s="15" t="s">
        <v>551</v>
      </c>
      <c r="E322" s="9" t="s">
        <v>30</v>
      </c>
      <c r="F322" s="52" t="e">
        <f>VLOOKUP(C322,#REF!,20,FALSE)</f>
        <v>#REF!</v>
      </c>
      <c r="G322" s="78">
        <v>6</v>
      </c>
      <c r="H322" s="78">
        <v>1</v>
      </c>
      <c r="I322" s="76">
        <f t="shared" si="131"/>
        <v>6</v>
      </c>
      <c r="J322" s="73">
        <f t="shared" si="132"/>
        <v>6</v>
      </c>
      <c r="K322" s="79">
        <f t="shared" si="133"/>
        <v>6.6</v>
      </c>
      <c r="L322" s="21">
        <f t="shared" si="133"/>
        <v>7.26</v>
      </c>
      <c r="M322" s="20" t="e">
        <f t="shared" si="134"/>
        <v>#REF!</v>
      </c>
      <c r="N322" s="87" t="s">
        <v>2720</v>
      </c>
      <c r="O322" s="38"/>
      <c r="P322" s="36" t="e">
        <f t="shared" si="135"/>
        <v>#REF!</v>
      </c>
      <c r="Q322" s="41"/>
      <c r="R322" s="36" t="e">
        <f t="shared" si="136"/>
        <v>#REF!</v>
      </c>
      <c r="S322" s="42" t="e">
        <f t="shared" si="137"/>
        <v>#REF!</v>
      </c>
    </row>
    <row r="323" spans="1:19" ht="30" customHeight="1" x14ac:dyDescent="0.3">
      <c r="A323" s="9">
        <v>17</v>
      </c>
      <c r="B323" s="5" t="s">
        <v>378</v>
      </c>
      <c r="C323" s="5" t="str">
        <f t="shared" si="130"/>
        <v>PONTA DIAMANTADA ESFÉRICA 002 - CA</v>
      </c>
      <c r="D323" s="15" t="s">
        <v>552</v>
      </c>
      <c r="E323" s="9" t="s">
        <v>30</v>
      </c>
      <c r="F323" s="52" t="e">
        <f>VLOOKUP(C323,#REF!,20,FALSE)</f>
        <v>#REF!</v>
      </c>
      <c r="G323" s="78">
        <v>15</v>
      </c>
      <c r="H323" s="78">
        <v>2</v>
      </c>
      <c r="I323" s="76">
        <f t="shared" si="131"/>
        <v>7.5</v>
      </c>
      <c r="J323" s="73">
        <f t="shared" si="132"/>
        <v>9</v>
      </c>
      <c r="K323" s="79">
        <f t="shared" si="133"/>
        <v>9.9</v>
      </c>
      <c r="L323" s="21">
        <f t="shared" si="133"/>
        <v>10.89</v>
      </c>
      <c r="M323" s="20" t="e">
        <f t="shared" si="134"/>
        <v>#REF!</v>
      </c>
      <c r="N323" s="87" t="s">
        <v>2720</v>
      </c>
      <c r="O323" s="38"/>
      <c r="P323" s="36" t="e">
        <f t="shared" si="135"/>
        <v>#REF!</v>
      </c>
      <c r="Q323" s="41"/>
      <c r="R323" s="36" t="e">
        <f t="shared" si="136"/>
        <v>#REF!</v>
      </c>
      <c r="S323" s="42" t="e">
        <f t="shared" si="137"/>
        <v>#REF!</v>
      </c>
    </row>
    <row r="324" spans="1:19" ht="30" customHeight="1" x14ac:dyDescent="0.3">
      <c r="A324" s="9">
        <v>18</v>
      </c>
      <c r="B324" s="5" t="s">
        <v>379</v>
      </c>
      <c r="C324" s="5" t="str">
        <f t="shared" si="130"/>
        <v>PONTA DIAMANTADA ESFÉRICA CA 4</v>
      </c>
      <c r="D324" s="15" t="s">
        <v>553</v>
      </c>
      <c r="E324" s="9" t="s">
        <v>30</v>
      </c>
      <c r="F324" s="52" t="e">
        <f>VLOOKUP(C324,#REF!,20,FALSE)</f>
        <v>#REF!</v>
      </c>
      <c r="G324" s="78">
        <v>15</v>
      </c>
      <c r="H324" s="78">
        <v>2</v>
      </c>
      <c r="I324" s="76">
        <f t="shared" si="131"/>
        <v>7.5</v>
      </c>
      <c r="J324" s="73">
        <f t="shared" si="132"/>
        <v>9</v>
      </c>
      <c r="K324" s="79">
        <f t="shared" si="133"/>
        <v>9.9</v>
      </c>
      <c r="L324" s="21">
        <f t="shared" si="133"/>
        <v>10.89</v>
      </c>
      <c r="M324" s="20" t="e">
        <f t="shared" si="134"/>
        <v>#REF!</v>
      </c>
      <c r="O324" s="38"/>
      <c r="P324" s="36" t="e">
        <f t="shared" si="135"/>
        <v>#REF!</v>
      </c>
      <c r="Q324" s="41"/>
      <c r="R324" s="36" t="e">
        <f t="shared" si="136"/>
        <v>#REF!</v>
      </c>
      <c r="S324" s="42" t="e">
        <f t="shared" si="137"/>
        <v>#REF!</v>
      </c>
    </row>
    <row r="325" spans="1:19" ht="30" customHeight="1" x14ac:dyDescent="0.3">
      <c r="A325" s="9">
        <v>19</v>
      </c>
      <c r="B325" s="5" t="s">
        <v>380</v>
      </c>
      <c r="C325" s="5" t="str">
        <f t="shared" si="130"/>
        <v>PONTA DIAMANTADA PM 718</v>
      </c>
      <c r="D325" s="15" t="s">
        <v>554</v>
      </c>
      <c r="E325" s="9" t="s">
        <v>30</v>
      </c>
      <c r="F325" s="52" t="e">
        <f>VLOOKUP(C325,#REF!,20,FALSE)</f>
        <v>#REF!</v>
      </c>
      <c r="G325" s="78">
        <v>0</v>
      </c>
      <c r="H325" s="78">
        <v>1.5</v>
      </c>
      <c r="I325" s="76">
        <f t="shared" si="131"/>
        <v>0</v>
      </c>
      <c r="J325" s="73">
        <f t="shared" si="132"/>
        <v>18</v>
      </c>
      <c r="K325" s="79">
        <f t="shared" si="133"/>
        <v>19.8</v>
      </c>
      <c r="L325" s="21">
        <f t="shared" si="133"/>
        <v>21.78</v>
      </c>
      <c r="M325" s="20" t="e">
        <f t="shared" si="134"/>
        <v>#REF!</v>
      </c>
      <c r="N325" s="87"/>
      <c r="O325" s="38"/>
      <c r="P325" s="36" t="e">
        <f t="shared" si="135"/>
        <v>#REF!</v>
      </c>
      <c r="Q325" s="41"/>
      <c r="R325" s="36" t="e">
        <f t="shared" si="136"/>
        <v>#REF!</v>
      </c>
      <c r="S325" s="42" t="e">
        <f t="shared" si="137"/>
        <v>#REF!</v>
      </c>
    </row>
    <row r="326" spans="1:19" ht="30" customHeight="1" x14ac:dyDescent="0.3">
      <c r="A326" s="9">
        <v>20</v>
      </c>
      <c r="B326" s="5" t="s">
        <v>381</v>
      </c>
      <c r="C326" s="5" t="str">
        <f t="shared" si="130"/>
        <v>PONTA DIAMANTADA PM 721F</v>
      </c>
      <c r="D326" s="15" t="s">
        <v>555</v>
      </c>
      <c r="E326" s="9" t="s">
        <v>30</v>
      </c>
      <c r="F326" s="52" t="e">
        <f>VLOOKUP(C326,#REF!,20,FALSE)</f>
        <v>#REF!</v>
      </c>
      <c r="G326" s="78">
        <v>4</v>
      </c>
      <c r="H326" s="78">
        <v>1</v>
      </c>
      <c r="I326" s="76">
        <f t="shared" si="131"/>
        <v>4</v>
      </c>
      <c r="J326" s="73">
        <f t="shared" si="132"/>
        <v>8</v>
      </c>
      <c r="K326" s="79">
        <f t="shared" si="133"/>
        <v>8.8000000000000007</v>
      </c>
      <c r="L326" s="21">
        <f t="shared" si="133"/>
        <v>9.6800000000000015</v>
      </c>
      <c r="M326" s="20" t="e">
        <f t="shared" si="134"/>
        <v>#REF!</v>
      </c>
      <c r="N326" s="87" t="s">
        <v>2720</v>
      </c>
      <c r="O326" s="38"/>
      <c r="P326" s="36" t="e">
        <f t="shared" si="135"/>
        <v>#REF!</v>
      </c>
      <c r="Q326" s="41"/>
      <c r="R326" s="36" t="e">
        <f t="shared" si="136"/>
        <v>#REF!</v>
      </c>
      <c r="S326" s="42" t="e">
        <f t="shared" si="137"/>
        <v>#REF!</v>
      </c>
    </row>
    <row r="327" spans="1:19" ht="30" customHeight="1" x14ac:dyDescent="0.3">
      <c r="A327" s="9">
        <v>21</v>
      </c>
      <c r="B327" s="5" t="s">
        <v>382</v>
      </c>
      <c r="C327" s="5" t="str">
        <f t="shared" si="130"/>
        <v>PONTA DIAMANTADA PM 744</v>
      </c>
      <c r="D327" s="15" t="s">
        <v>556</v>
      </c>
      <c r="E327" s="9" t="s">
        <v>30</v>
      </c>
      <c r="F327" s="52" t="e">
        <f>VLOOKUP(C327,#REF!,20,FALSE)</f>
        <v>#REF!</v>
      </c>
      <c r="G327" s="78">
        <v>0</v>
      </c>
      <c r="H327" s="78">
        <v>1</v>
      </c>
      <c r="I327" s="76">
        <f t="shared" si="131"/>
        <v>0</v>
      </c>
      <c r="J327" s="73">
        <f t="shared" si="132"/>
        <v>12</v>
      </c>
      <c r="K327" s="79">
        <f t="shared" si="133"/>
        <v>13.2</v>
      </c>
      <c r="L327" s="21">
        <f t="shared" si="133"/>
        <v>14.52</v>
      </c>
      <c r="M327" s="20" t="e">
        <f t="shared" si="134"/>
        <v>#REF!</v>
      </c>
      <c r="N327" s="87" t="s">
        <v>2720</v>
      </c>
      <c r="O327" s="38"/>
      <c r="P327" s="36" t="e">
        <f t="shared" si="135"/>
        <v>#REF!</v>
      </c>
      <c r="Q327" s="41"/>
      <c r="R327" s="36" t="e">
        <f t="shared" si="136"/>
        <v>#REF!</v>
      </c>
      <c r="S327" s="42" t="e">
        <f t="shared" si="137"/>
        <v>#REF!</v>
      </c>
    </row>
    <row r="328" spans="1:19" customFormat="1" ht="15" customHeight="1" x14ac:dyDescent="0.25">
      <c r="A328" s="124" t="s">
        <v>557</v>
      </c>
      <c r="B328" s="124"/>
      <c r="C328" s="124"/>
      <c r="D328" s="124"/>
      <c r="E328" s="124"/>
      <c r="F328" s="124"/>
      <c r="G328" s="124"/>
      <c r="H328" s="124"/>
      <c r="I328" s="124"/>
      <c r="J328" s="124"/>
      <c r="K328" s="124"/>
      <c r="L328" s="124"/>
      <c r="M328" s="124"/>
      <c r="N328" s="124"/>
      <c r="O328" s="38"/>
      <c r="P328" s="36">
        <f t="shared" si="135"/>
        <v>0</v>
      </c>
      <c r="Q328" s="41"/>
      <c r="R328" s="36">
        <f t="shared" si="136"/>
        <v>0</v>
      </c>
      <c r="S328" s="42">
        <f t="shared" si="137"/>
        <v>0</v>
      </c>
    </row>
    <row r="329" spans="1:19" ht="30" customHeight="1" x14ac:dyDescent="0.3">
      <c r="A329" s="9">
        <v>1</v>
      </c>
      <c r="B329" s="5" t="s">
        <v>383</v>
      </c>
      <c r="C329" s="5" t="str">
        <f t="shared" ref="C329:C344" si="138">UPPER(B329)</f>
        <v>GRAMPO PARA ISOLAMENTO Nº 12A</v>
      </c>
      <c r="D329" s="15" t="s">
        <v>558</v>
      </c>
      <c r="E329" s="9" t="s">
        <v>30</v>
      </c>
      <c r="F329" s="52" t="e">
        <f>VLOOKUP(C329,#REF!,20,FALSE)</f>
        <v>#REF!</v>
      </c>
      <c r="G329" s="78">
        <v>0</v>
      </c>
      <c r="H329" s="78">
        <v>1</v>
      </c>
      <c r="I329" s="76">
        <f t="shared" ref="I329:I344" si="139">G329/H329</f>
        <v>0</v>
      </c>
      <c r="J329" s="73">
        <f t="shared" ref="J329:J344" si="140">(12-I329)*H329</f>
        <v>12</v>
      </c>
      <c r="K329" s="79">
        <f t="shared" ref="K329:L344" si="141">J329*10/100+J329</f>
        <v>13.2</v>
      </c>
      <c r="L329" s="21">
        <f t="shared" si="141"/>
        <v>14.52</v>
      </c>
      <c r="M329" s="20" t="e">
        <f t="shared" ref="M329:M344" si="142">ROUND(L329,0)-F329</f>
        <v>#REF!</v>
      </c>
      <c r="N329" s="87" t="s">
        <v>2720</v>
      </c>
      <c r="O329" s="38"/>
      <c r="P329" s="36" t="e">
        <f t="shared" si="135"/>
        <v>#REF!</v>
      </c>
      <c r="Q329" s="41"/>
      <c r="R329" s="36" t="e">
        <f t="shared" si="136"/>
        <v>#REF!</v>
      </c>
      <c r="S329" s="42" t="e">
        <f t="shared" si="137"/>
        <v>#REF!</v>
      </c>
    </row>
    <row r="330" spans="1:19" ht="30" customHeight="1" x14ac:dyDescent="0.3">
      <c r="A330" s="9">
        <v>2</v>
      </c>
      <c r="B330" s="5" t="s">
        <v>384</v>
      </c>
      <c r="C330" s="5" t="str">
        <f t="shared" si="138"/>
        <v>GRAMPO PARA ISOLAMENTO Nº 26</v>
      </c>
      <c r="D330" s="15" t="s">
        <v>559</v>
      </c>
      <c r="E330" s="9" t="s">
        <v>30</v>
      </c>
      <c r="F330" s="52" t="e">
        <f>VLOOKUP(C330,#REF!,20,FALSE)</f>
        <v>#REF!</v>
      </c>
      <c r="G330" s="78">
        <v>0</v>
      </c>
      <c r="H330" s="78">
        <v>1</v>
      </c>
      <c r="I330" s="76">
        <f t="shared" si="139"/>
        <v>0</v>
      </c>
      <c r="J330" s="73">
        <f t="shared" si="140"/>
        <v>12</v>
      </c>
      <c r="K330" s="79">
        <f t="shared" si="141"/>
        <v>13.2</v>
      </c>
      <c r="L330" s="21">
        <f t="shared" si="141"/>
        <v>14.52</v>
      </c>
      <c r="M330" s="20" t="e">
        <f t="shared" si="142"/>
        <v>#REF!</v>
      </c>
      <c r="N330" s="87" t="s">
        <v>2720</v>
      </c>
      <c r="O330" s="38"/>
      <c r="P330" s="36" t="e">
        <f t="shared" si="135"/>
        <v>#REF!</v>
      </c>
      <c r="Q330" s="41"/>
      <c r="R330" s="36" t="e">
        <f t="shared" si="136"/>
        <v>#REF!</v>
      </c>
      <c r="S330" s="42" t="e">
        <f t="shared" si="137"/>
        <v>#REF!</v>
      </c>
    </row>
    <row r="331" spans="1:19" ht="30" customHeight="1" x14ac:dyDescent="0.3">
      <c r="A331" s="9">
        <v>3</v>
      </c>
      <c r="B331" s="5" t="s">
        <v>385</v>
      </c>
      <c r="C331" s="5" t="str">
        <f t="shared" si="138"/>
        <v>GRAMPO PARA ISOLAMENTO Nº 200</v>
      </c>
      <c r="D331" s="15" t="s">
        <v>560</v>
      </c>
      <c r="E331" s="9" t="s">
        <v>30</v>
      </c>
      <c r="F331" s="52" t="e">
        <f>VLOOKUP(C331,#REF!,20,FALSE)</f>
        <v>#REF!</v>
      </c>
      <c r="G331" s="78">
        <v>1</v>
      </c>
      <c r="H331" s="78">
        <v>1</v>
      </c>
      <c r="I331" s="76">
        <f t="shared" si="139"/>
        <v>1</v>
      </c>
      <c r="J331" s="73">
        <f t="shared" si="140"/>
        <v>11</v>
      </c>
      <c r="K331" s="79">
        <f t="shared" si="141"/>
        <v>12.1</v>
      </c>
      <c r="L331" s="21">
        <f t="shared" si="141"/>
        <v>13.309999999999999</v>
      </c>
      <c r="M331" s="20" t="e">
        <f t="shared" si="142"/>
        <v>#REF!</v>
      </c>
      <c r="N331" s="87" t="s">
        <v>2720</v>
      </c>
      <c r="O331" s="38"/>
      <c r="P331" s="36" t="e">
        <f t="shared" si="135"/>
        <v>#REF!</v>
      </c>
      <c r="Q331" s="41"/>
      <c r="R331" s="36" t="e">
        <f t="shared" si="136"/>
        <v>#REF!</v>
      </c>
      <c r="S331" s="42" t="e">
        <f t="shared" si="137"/>
        <v>#REF!</v>
      </c>
    </row>
    <row r="332" spans="1:19" ht="30" customHeight="1" x14ac:dyDescent="0.3">
      <c r="A332" s="9">
        <v>4</v>
      </c>
      <c r="B332" s="5" t="s">
        <v>386</v>
      </c>
      <c r="C332" s="5" t="str">
        <f t="shared" si="138"/>
        <v>GRAMPO PARA ISOLAMENTO Nº 201</v>
      </c>
      <c r="D332" s="15" t="s">
        <v>561</v>
      </c>
      <c r="E332" s="9" t="s">
        <v>30</v>
      </c>
      <c r="F332" s="52" t="e">
        <f>VLOOKUP(C332,#REF!,20,FALSE)</f>
        <v>#REF!</v>
      </c>
      <c r="G332" s="78">
        <v>5</v>
      </c>
      <c r="H332" s="78">
        <v>1</v>
      </c>
      <c r="I332" s="76">
        <f t="shared" si="139"/>
        <v>5</v>
      </c>
      <c r="J332" s="73">
        <f t="shared" si="140"/>
        <v>7</v>
      </c>
      <c r="K332" s="79">
        <f t="shared" si="141"/>
        <v>7.7</v>
      </c>
      <c r="L332" s="21">
        <f t="shared" si="141"/>
        <v>8.4700000000000006</v>
      </c>
      <c r="M332" s="20" t="e">
        <f t="shared" si="142"/>
        <v>#REF!</v>
      </c>
      <c r="N332" s="87" t="s">
        <v>2720</v>
      </c>
      <c r="O332" s="38"/>
      <c r="P332" s="36" t="e">
        <f t="shared" si="135"/>
        <v>#REF!</v>
      </c>
      <c r="Q332" s="41"/>
      <c r="R332" s="36" t="e">
        <f t="shared" si="136"/>
        <v>#REF!</v>
      </c>
      <c r="S332" s="42" t="e">
        <f t="shared" si="137"/>
        <v>#REF!</v>
      </c>
    </row>
    <row r="333" spans="1:19" ht="30" customHeight="1" x14ac:dyDescent="0.3">
      <c r="A333" s="9">
        <v>5</v>
      </c>
      <c r="B333" s="5" t="s">
        <v>387</v>
      </c>
      <c r="C333" s="5" t="str">
        <f t="shared" si="138"/>
        <v>GRAMPO PARA ISOLAMENTO Nº 202</v>
      </c>
      <c r="D333" s="15" t="s">
        <v>562</v>
      </c>
      <c r="E333" s="9" t="s">
        <v>30</v>
      </c>
      <c r="F333" s="52" t="e">
        <f>VLOOKUP(C333,#REF!,20,FALSE)</f>
        <v>#REF!</v>
      </c>
      <c r="G333" s="78">
        <v>2</v>
      </c>
      <c r="H333" s="78">
        <v>1</v>
      </c>
      <c r="I333" s="76">
        <f t="shared" si="139"/>
        <v>2</v>
      </c>
      <c r="J333" s="73">
        <f t="shared" si="140"/>
        <v>10</v>
      </c>
      <c r="K333" s="79">
        <f t="shared" si="141"/>
        <v>11</v>
      </c>
      <c r="L333" s="21">
        <f t="shared" si="141"/>
        <v>12.1</v>
      </c>
      <c r="M333" s="20" t="e">
        <f t="shared" si="142"/>
        <v>#REF!</v>
      </c>
      <c r="N333" s="87" t="s">
        <v>2720</v>
      </c>
      <c r="O333" s="38"/>
      <c r="P333" s="36" t="e">
        <f t="shared" si="135"/>
        <v>#REF!</v>
      </c>
      <c r="Q333" s="41"/>
      <c r="R333" s="36" t="e">
        <f t="shared" si="136"/>
        <v>#REF!</v>
      </c>
      <c r="S333" s="42" t="e">
        <f t="shared" si="137"/>
        <v>#REF!</v>
      </c>
    </row>
    <row r="334" spans="1:19" ht="30" customHeight="1" x14ac:dyDescent="0.3">
      <c r="A334" s="9">
        <v>6</v>
      </c>
      <c r="B334" s="5" t="s">
        <v>388</v>
      </c>
      <c r="C334" s="5" t="str">
        <f t="shared" si="138"/>
        <v>GRAMPO PARA ISOLAMENTO Nº 203</v>
      </c>
      <c r="D334" s="15" t="s">
        <v>563</v>
      </c>
      <c r="E334" s="9" t="s">
        <v>30</v>
      </c>
      <c r="F334" s="52" t="e">
        <f>VLOOKUP(C334,#REF!,20,FALSE)</f>
        <v>#REF!</v>
      </c>
      <c r="G334" s="78">
        <v>0</v>
      </c>
      <c r="H334" s="78">
        <v>1</v>
      </c>
      <c r="I334" s="76">
        <f t="shared" si="139"/>
        <v>0</v>
      </c>
      <c r="J334" s="73">
        <f t="shared" si="140"/>
        <v>12</v>
      </c>
      <c r="K334" s="79">
        <f t="shared" si="141"/>
        <v>13.2</v>
      </c>
      <c r="L334" s="21">
        <f t="shared" si="141"/>
        <v>14.52</v>
      </c>
      <c r="M334" s="20" t="e">
        <f t="shared" si="142"/>
        <v>#REF!</v>
      </c>
      <c r="N334" s="87" t="s">
        <v>2720</v>
      </c>
      <c r="O334" s="38"/>
      <c r="P334" s="36" t="e">
        <f t="shared" si="135"/>
        <v>#REF!</v>
      </c>
      <c r="Q334" s="41"/>
      <c r="R334" s="36" t="e">
        <f t="shared" si="136"/>
        <v>#REF!</v>
      </c>
      <c r="S334" s="42" t="e">
        <f t="shared" si="137"/>
        <v>#REF!</v>
      </c>
    </row>
    <row r="335" spans="1:19" ht="30" customHeight="1" x14ac:dyDescent="0.3">
      <c r="A335" s="9">
        <v>7</v>
      </c>
      <c r="B335" s="5" t="s">
        <v>389</v>
      </c>
      <c r="C335" s="5" t="str">
        <f t="shared" si="138"/>
        <v>GRAMPO PARA ISOLAMENTO Nº 204</v>
      </c>
      <c r="D335" s="15" t="s">
        <v>564</v>
      </c>
      <c r="E335" s="9" t="s">
        <v>30</v>
      </c>
      <c r="F335" s="52" t="e">
        <f>VLOOKUP(C335,#REF!,20,FALSE)</f>
        <v>#REF!</v>
      </c>
      <c r="G335" s="78">
        <v>0</v>
      </c>
      <c r="H335" s="78">
        <v>1</v>
      </c>
      <c r="I335" s="76">
        <f t="shared" si="139"/>
        <v>0</v>
      </c>
      <c r="J335" s="73">
        <f t="shared" si="140"/>
        <v>12</v>
      </c>
      <c r="K335" s="79">
        <f t="shared" si="141"/>
        <v>13.2</v>
      </c>
      <c r="L335" s="21">
        <f t="shared" si="141"/>
        <v>14.52</v>
      </c>
      <c r="M335" s="20" t="e">
        <f t="shared" si="142"/>
        <v>#REF!</v>
      </c>
      <c r="N335" s="87" t="s">
        <v>2720</v>
      </c>
      <c r="O335" s="38"/>
      <c r="P335" s="36" t="e">
        <f t="shared" si="135"/>
        <v>#REF!</v>
      </c>
      <c r="Q335" s="41"/>
      <c r="R335" s="36" t="e">
        <f t="shared" si="136"/>
        <v>#REF!</v>
      </c>
      <c r="S335" s="42" t="e">
        <f t="shared" si="137"/>
        <v>#REF!</v>
      </c>
    </row>
    <row r="336" spans="1:19" ht="30" customHeight="1" x14ac:dyDescent="0.3">
      <c r="A336" s="9">
        <v>8</v>
      </c>
      <c r="B336" s="5" t="s">
        <v>390</v>
      </c>
      <c r="C336" s="5" t="str">
        <f t="shared" si="138"/>
        <v>GRAMPO PARA ISOLAMENTO Nº 205</v>
      </c>
      <c r="D336" s="15" t="s">
        <v>565</v>
      </c>
      <c r="E336" s="9" t="s">
        <v>30</v>
      </c>
      <c r="F336" s="52" t="e">
        <f>VLOOKUP(C336,#REF!,20,FALSE)</f>
        <v>#REF!</v>
      </c>
      <c r="G336" s="78">
        <v>3</v>
      </c>
      <c r="H336" s="78">
        <v>1</v>
      </c>
      <c r="I336" s="76">
        <f t="shared" si="139"/>
        <v>3</v>
      </c>
      <c r="J336" s="73">
        <f t="shared" si="140"/>
        <v>9</v>
      </c>
      <c r="K336" s="79">
        <f t="shared" si="141"/>
        <v>9.9</v>
      </c>
      <c r="L336" s="21">
        <f t="shared" si="141"/>
        <v>10.89</v>
      </c>
      <c r="M336" s="20" t="e">
        <f t="shared" si="142"/>
        <v>#REF!</v>
      </c>
      <c r="N336" s="87" t="s">
        <v>2720</v>
      </c>
      <c r="O336" s="38"/>
      <c r="P336" s="36" t="e">
        <f t="shared" si="135"/>
        <v>#REF!</v>
      </c>
      <c r="Q336" s="41"/>
      <c r="R336" s="36" t="e">
        <f t="shared" si="136"/>
        <v>#REF!</v>
      </c>
      <c r="S336" s="42" t="e">
        <f t="shared" si="137"/>
        <v>#REF!</v>
      </c>
    </row>
    <row r="337" spans="1:19" ht="30" customHeight="1" x14ac:dyDescent="0.3">
      <c r="A337" s="9">
        <v>9</v>
      </c>
      <c r="B337" s="5" t="s">
        <v>391</v>
      </c>
      <c r="C337" s="5" t="str">
        <f t="shared" si="138"/>
        <v>GRAMPO PARA ISOLAMENTO Nº 206</v>
      </c>
      <c r="D337" s="15" t="s">
        <v>566</v>
      </c>
      <c r="E337" s="9" t="s">
        <v>30</v>
      </c>
      <c r="F337" s="52" t="e">
        <f>VLOOKUP(C337,#REF!,20,FALSE)</f>
        <v>#REF!</v>
      </c>
      <c r="G337" s="78">
        <v>0</v>
      </c>
      <c r="H337" s="78">
        <v>1</v>
      </c>
      <c r="I337" s="76">
        <f t="shared" si="139"/>
        <v>0</v>
      </c>
      <c r="J337" s="73">
        <f t="shared" si="140"/>
        <v>12</v>
      </c>
      <c r="K337" s="79">
        <f t="shared" si="141"/>
        <v>13.2</v>
      </c>
      <c r="L337" s="21">
        <f t="shared" si="141"/>
        <v>14.52</v>
      </c>
      <c r="M337" s="20" t="e">
        <f t="shared" si="142"/>
        <v>#REF!</v>
      </c>
      <c r="N337" s="87" t="s">
        <v>2720</v>
      </c>
      <c r="O337" s="38"/>
      <c r="P337" s="36" t="e">
        <f t="shared" si="135"/>
        <v>#REF!</v>
      </c>
      <c r="Q337" s="41"/>
      <c r="R337" s="36" t="e">
        <f t="shared" si="136"/>
        <v>#REF!</v>
      </c>
      <c r="S337" s="42" t="e">
        <f t="shared" si="137"/>
        <v>#REF!</v>
      </c>
    </row>
    <row r="338" spans="1:19" ht="30" customHeight="1" x14ac:dyDescent="0.3">
      <c r="A338" s="9">
        <v>10</v>
      </c>
      <c r="B338" s="5" t="s">
        <v>392</v>
      </c>
      <c r="C338" s="5" t="str">
        <f t="shared" si="138"/>
        <v>GRAMPO PARA ISOLAMENTO Nº 207</v>
      </c>
      <c r="D338" s="15" t="s">
        <v>567</v>
      </c>
      <c r="E338" s="9" t="s">
        <v>30</v>
      </c>
      <c r="F338" s="52" t="e">
        <f>VLOOKUP(C338,#REF!,20,FALSE)</f>
        <v>#REF!</v>
      </c>
      <c r="G338" s="78">
        <v>1</v>
      </c>
      <c r="H338" s="78">
        <v>1</v>
      </c>
      <c r="I338" s="76">
        <f t="shared" si="139"/>
        <v>1</v>
      </c>
      <c r="J338" s="73">
        <f t="shared" si="140"/>
        <v>11</v>
      </c>
      <c r="K338" s="79">
        <f t="shared" si="141"/>
        <v>12.1</v>
      </c>
      <c r="L338" s="21">
        <f t="shared" si="141"/>
        <v>13.309999999999999</v>
      </c>
      <c r="M338" s="20" t="e">
        <f t="shared" si="142"/>
        <v>#REF!</v>
      </c>
      <c r="N338" s="87" t="s">
        <v>2720</v>
      </c>
      <c r="O338" s="38"/>
      <c r="P338" s="36" t="e">
        <f t="shared" si="135"/>
        <v>#REF!</v>
      </c>
      <c r="Q338" s="41"/>
      <c r="R338" s="36" t="e">
        <f t="shared" si="136"/>
        <v>#REF!</v>
      </c>
      <c r="S338" s="42" t="e">
        <f t="shared" si="137"/>
        <v>#REF!</v>
      </c>
    </row>
    <row r="339" spans="1:19" ht="30" customHeight="1" x14ac:dyDescent="0.3">
      <c r="A339" s="9">
        <v>11</v>
      </c>
      <c r="B339" s="5" t="s">
        <v>393</v>
      </c>
      <c r="C339" s="5" t="str">
        <f t="shared" si="138"/>
        <v>GRAMPO PARA ISOLAMENTO Nº 208</v>
      </c>
      <c r="D339" s="15" t="s">
        <v>568</v>
      </c>
      <c r="E339" s="9" t="s">
        <v>30</v>
      </c>
      <c r="F339" s="52" t="e">
        <f>VLOOKUP(C339,#REF!,20,FALSE)</f>
        <v>#REF!</v>
      </c>
      <c r="G339" s="78">
        <v>1</v>
      </c>
      <c r="H339" s="78">
        <v>1</v>
      </c>
      <c r="I339" s="76">
        <f t="shared" si="139"/>
        <v>1</v>
      </c>
      <c r="J339" s="73">
        <f t="shared" si="140"/>
        <v>11</v>
      </c>
      <c r="K339" s="79">
        <f t="shared" si="141"/>
        <v>12.1</v>
      </c>
      <c r="L339" s="21">
        <f t="shared" si="141"/>
        <v>13.309999999999999</v>
      </c>
      <c r="M339" s="20" t="e">
        <f t="shared" si="142"/>
        <v>#REF!</v>
      </c>
      <c r="N339" s="87" t="s">
        <v>2720</v>
      </c>
      <c r="O339" s="38"/>
      <c r="P339" s="36" t="e">
        <f t="shared" si="135"/>
        <v>#REF!</v>
      </c>
      <c r="Q339" s="41"/>
      <c r="R339" s="36" t="e">
        <f t="shared" si="136"/>
        <v>#REF!</v>
      </c>
      <c r="S339" s="42" t="e">
        <f t="shared" si="137"/>
        <v>#REF!</v>
      </c>
    </row>
    <row r="340" spans="1:19" ht="30" customHeight="1" x14ac:dyDescent="0.3">
      <c r="A340" s="9">
        <v>12</v>
      </c>
      <c r="B340" s="5" t="s">
        <v>394</v>
      </c>
      <c r="C340" s="5" t="str">
        <f t="shared" si="138"/>
        <v>GRAMPO PARA ISOLAMENTO Nº 209</v>
      </c>
      <c r="D340" s="15" t="s">
        <v>569</v>
      </c>
      <c r="E340" s="9" t="s">
        <v>30</v>
      </c>
      <c r="F340" s="52" t="e">
        <f>VLOOKUP(C340,#REF!,20,FALSE)</f>
        <v>#REF!</v>
      </c>
      <c r="G340" s="78">
        <v>6</v>
      </c>
      <c r="H340" s="78">
        <v>1</v>
      </c>
      <c r="I340" s="76">
        <f t="shared" si="139"/>
        <v>6</v>
      </c>
      <c r="J340" s="73">
        <f t="shared" si="140"/>
        <v>6</v>
      </c>
      <c r="K340" s="79">
        <f t="shared" si="141"/>
        <v>6.6</v>
      </c>
      <c r="L340" s="21">
        <f t="shared" si="141"/>
        <v>7.26</v>
      </c>
      <c r="M340" s="20" t="e">
        <f t="shared" si="142"/>
        <v>#REF!</v>
      </c>
      <c r="N340" s="87" t="s">
        <v>2720</v>
      </c>
      <c r="O340" s="38"/>
      <c r="P340" s="36" t="e">
        <f t="shared" si="135"/>
        <v>#REF!</v>
      </c>
      <c r="Q340" s="41"/>
      <c r="R340" s="36" t="e">
        <f t="shared" si="136"/>
        <v>#REF!</v>
      </c>
      <c r="S340" s="42" t="e">
        <f t="shared" si="137"/>
        <v>#REF!</v>
      </c>
    </row>
    <row r="341" spans="1:19" ht="30" customHeight="1" x14ac:dyDescent="0.3">
      <c r="A341" s="9">
        <v>13</v>
      </c>
      <c r="B341" s="5" t="s">
        <v>395</v>
      </c>
      <c r="C341" s="5" t="str">
        <f t="shared" si="138"/>
        <v>GRAMPO PARA ISOLAMENTO Nº 212</v>
      </c>
      <c r="D341" s="15" t="s">
        <v>570</v>
      </c>
      <c r="E341" s="9" t="s">
        <v>30</v>
      </c>
      <c r="F341" s="52" t="e">
        <f>VLOOKUP(C341,#REF!,20,FALSE)</f>
        <v>#REF!</v>
      </c>
      <c r="G341" s="78">
        <v>12</v>
      </c>
      <c r="H341" s="78">
        <v>1.5</v>
      </c>
      <c r="I341" s="76">
        <f t="shared" si="139"/>
        <v>8</v>
      </c>
      <c r="J341" s="73">
        <f t="shared" si="140"/>
        <v>6</v>
      </c>
      <c r="K341" s="79">
        <f t="shared" si="141"/>
        <v>6.6</v>
      </c>
      <c r="L341" s="21">
        <f t="shared" si="141"/>
        <v>7.26</v>
      </c>
      <c r="M341" s="20" t="e">
        <f t="shared" si="142"/>
        <v>#REF!</v>
      </c>
      <c r="N341" s="87" t="s">
        <v>2720</v>
      </c>
      <c r="O341" s="38"/>
      <c r="P341" s="36" t="e">
        <f t="shared" si="135"/>
        <v>#REF!</v>
      </c>
      <c r="Q341" s="41"/>
      <c r="R341" s="36" t="e">
        <f t="shared" si="136"/>
        <v>#REF!</v>
      </c>
      <c r="S341" s="42" t="e">
        <f t="shared" si="137"/>
        <v>#REF!</v>
      </c>
    </row>
    <row r="342" spans="1:19" ht="30" customHeight="1" x14ac:dyDescent="0.3">
      <c r="A342" s="9">
        <v>14</v>
      </c>
      <c r="B342" s="5" t="s">
        <v>396</v>
      </c>
      <c r="C342" s="5" t="str">
        <f t="shared" si="138"/>
        <v>GRAMPO PARA ISOLAMENTO Nº W2A</v>
      </c>
      <c r="D342" s="15" t="s">
        <v>571</v>
      </c>
      <c r="E342" s="9" t="s">
        <v>30</v>
      </c>
      <c r="F342" s="52" t="e">
        <f>VLOOKUP(C342,#REF!,20,FALSE)</f>
        <v>#REF!</v>
      </c>
      <c r="G342" s="78">
        <v>11</v>
      </c>
      <c r="H342" s="78">
        <v>1.5</v>
      </c>
      <c r="I342" s="76">
        <f t="shared" si="139"/>
        <v>7.333333333333333</v>
      </c>
      <c r="J342" s="73">
        <f t="shared" si="140"/>
        <v>7</v>
      </c>
      <c r="K342" s="79">
        <f t="shared" si="141"/>
        <v>7.7</v>
      </c>
      <c r="L342" s="21">
        <f t="shared" si="141"/>
        <v>8.4700000000000006</v>
      </c>
      <c r="M342" s="20" t="e">
        <f t="shared" si="142"/>
        <v>#REF!</v>
      </c>
      <c r="N342" s="87" t="s">
        <v>2720</v>
      </c>
      <c r="O342" s="38"/>
      <c r="P342" s="36" t="e">
        <f t="shared" si="135"/>
        <v>#REF!</v>
      </c>
      <c r="Q342" s="41"/>
      <c r="R342" s="36" t="e">
        <f t="shared" si="136"/>
        <v>#REF!</v>
      </c>
      <c r="S342" s="42" t="e">
        <f t="shared" si="137"/>
        <v>#REF!</v>
      </c>
    </row>
    <row r="343" spans="1:19" ht="30" customHeight="1" x14ac:dyDescent="0.3">
      <c r="A343" s="9">
        <v>15</v>
      </c>
      <c r="B343" s="5" t="s">
        <v>397</v>
      </c>
      <c r="C343" s="5" t="str">
        <f t="shared" si="138"/>
        <v>GRAMPO PARA ISOLAMENTO Nº W8A</v>
      </c>
      <c r="D343" s="15" t="s">
        <v>572</v>
      </c>
      <c r="E343" s="9" t="s">
        <v>30</v>
      </c>
      <c r="F343" s="52" t="e">
        <f>VLOOKUP(C343,#REF!,20,FALSE)</f>
        <v>#REF!</v>
      </c>
      <c r="G343" s="78">
        <v>8</v>
      </c>
      <c r="H343" s="78">
        <v>1.5</v>
      </c>
      <c r="I343" s="76">
        <f t="shared" si="139"/>
        <v>5.333333333333333</v>
      </c>
      <c r="J343" s="73">
        <f t="shared" si="140"/>
        <v>10</v>
      </c>
      <c r="K343" s="79">
        <f t="shared" si="141"/>
        <v>11</v>
      </c>
      <c r="L343" s="21">
        <f t="shared" si="141"/>
        <v>12.1</v>
      </c>
      <c r="M343" s="20" t="e">
        <f t="shared" si="142"/>
        <v>#REF!</v>
      </c>
      <c r="N343" s="87" t="s">
        <v>2720</v>
      </c>
      <c r="O343" s="38"/>
      <c r="P343" s="36" t="e">
        <f t="shared" si="135"/>
        <v>#REF!</v>
      </c>
      <c r="Q343" s="41"/>
      <c r="R343" s="36" t="e">
        <f t="shared" si="136"/>
        <v>#REF!</v>
      </c>
      <c r="S343" s="42" t="e">
        <f t="shared" si="137"/>
        <v>#REF!</v>
      </c>
    </row>
    <row r="344" spans="1:19" ht="30" customHeight="1" x14ac:dyDescent="0.3">
      <c r="A344" s="9">
        <v>16</v>
      </c>
      <c r="B344" s="5" t="s">
        <v>398</v>
      </c>
      <c r="C344" s="5" t="str">
        <f t="shared" si="138"/>
        <v>GRAMPO PARA ISOLAMENTO ABSOLUTO NO MODELO W56</v>
      </c>
      <c r="D344" s="15" t="s">
        <v>573</v>
      </c>
      <c r="E344" s="9" t="s">
        <v>30</v>
      </c>
      <c r="F344" s="52" t="e">
        <f>VLOOKUP(C344,#REF!,20,FALSE)</f>
        <v>#REF!</v>
      </c>
      <c r="G344" s="78">
        <v>0</v>
      </c>
      <c r="H344" s="78">
        <v>1</v>
      </c>
      <c r="I344" s="76">
        <f t="shared" si="139"/>
        <v>0</v>
      </c>
      <c r="J344" s="73">
        <f t="shared" si="140"/>
        <v>12</v>
      </c>
      <c r="K344" s="79">
        <f t="shared" si="141"/>
        <v>13.2</v>
      </c>
      <c r="L344" s="21">
        <f t="shared" si="141"/>
        <v>14.52</v>
      </c>
      <c r="M344" s="20" t="e">
        <f t="shared" si="142"/>
        <v>#REF!</v>
      </c>
      <c r="N344" s="87" t="s">
        <v>2720</v>
      </c>
      <c r="O344" s="38"/>
      <c r="P344" s="36" t="e">
        <f t="shared" si="135"/>
        <v>#REF!</v>
      </c>
      <c r="Q344" s="41"/>
      <c r="R344" s="36" t="e">
        <f t="shared" si="136"/>
        <v>#REF!</v>
      </c>
      <c r="S344" s="42" t="e">
        <f t="shared" si="137"/>
        <v>#REF!</v>
      </c>
    </row>
    <row r="345" spans="1:19" customFormat="1" ht="15" customHeight="1" x14ac:dyDescent="0.25">
      <c r="A345" s="124" t="s">
        <v>574</v>
      </c>
      <c r="B345" s="124"/>
      <c r="C345" s="124"/>
      <c r="D345" s="124"/>
      <c r="E345" s="124"/>
      <c r="F345" s="124"/>
      <c r="G345" s="124"/>
      <c r="H345" s="124"/>
      <c r="I345" s="124"/>
      <c r="J345" s="124"/>
      <c r="K345" s="124"/>
      <c r="L345" s="124"/>
      <c r="M345" s="124"/>
      <c r="N345" s="124"/>
      <c r="O345" s="38"/>
      <c r="P345" s="36">
        <f t="shared" si="135"/>
        <v>0</v>
      </c>
      <c r="Q345" s="41"/>
      <c r="R345" s="36">
        <f t="shared" si="136"/>
        <v>0</v>
      </c>
      <c r="S345" s="42">
        <f t="shared" si="137"/>
        <v>0</v>
      </c>
    </row>
    <row r="346" spans="1:19" ht="30" customHeight="1" x14ac:dyDescent="0.3">
      <c r="A346" s="9">
        <v>1</v>
      </c>
      <c r="B346" s="5" t="s">
        <v>399</v>
      </c>
      <c r="C346" s="5" t="str">
        <f>UPPER(B346)</f>
        <v>LIMA HEDSTROEM ESTÉRIL 25MM - SORTIDA Nº 15-40</v>
      </c>
      <c r="D346" s="15" t="s">
        <v>575</v>
      </c>
      <c r="E346" s="9" t="s">
        <v>400</v>
      </c>
      <c r="F346" s="52" t="e">
        <f>VLOOKUP(C346,#REF!,20,FALSE)</f>
        <v>#REF!</v>
      </c>
      <c r="G346" s="78">
        <v>7</v>
      </c>
      <c r="H346" s="78">
        <v>3</v>
      </c>
      <c r="I346" s="76">
        <f>G346/H346</f>
        <v>2.3333333333333335</v>
      </c>
      <c r="J346" s="73">
        <f>(12-I346)*H346</f>
        <v>29</v>
      </c>
      <c r="K346" s="79">
        <f t="shared" ref="K346:L349" si="143">J346*10/100+J346</f>
        <v>31.9</v>
      </c>
      <c r="L346" s="21">
        <f t="shared" si="143"/>
        <v>35.089999999999996</v>
      </c>
      <c r="M346" s="20" t="e">
        <f>ROUND(L346,0)-F346</f>
        <v>#REF!</v>
      </c>
      <c r="N346" s="87"/>
      <c r="O346" s="38"/>
      <c r="P346" s="36" t="e">
        <f t="shared" si="135"/>
        <v>#REF!</v>
      </c>
      <c r="Q346" s="41"/>
      <c r="R346" s="36" t="e">
        <f t="shared" si="136"/>
        <v>#REF!</v>
      </c>
      <c r="S346" s="42" t="e">
        <f t="shared" si="137"/>
        <v>#REF!</v>
      </c>
    </row>
    <row r="347" spans="1:19" ht="30" customHeight="1" x14ac:dyDescent="0.3">
      <c r="A347" s="9">
        <v>2</v>
      </c>
      <c r="B347" s="5" t="s">
        <v>401</v>
      </c>
      <c r="C347" s="5" t="str">
        <f>UPPER(B347)</f>
        <v>LIMA HEDSTROEM ESTÉRIL 31MM - SORTIDA Nº 15-40</v>
      </c>
      <c r="D347" s="15" t="s">
        <v>576</v>
      </c>
      <c r="E347" s="9" t="s">
        <v>400</v>
      </c>
      <c r="F347" s="52" t="e">
        <f>VLOOKUP(C347,#REF!,20,FALSE)</f>
        <v>#REF!</v>
      </c>
      <c r="G347" s="78">
        <v>8</v>
      </c>
      <c r="H347" s="78">
        <v>3</v>
      </c>
      <c r="I347" s="76">
        <f>G347/H347</f>
        <v>2.6666666666666665</v>
      </c>
      <c r="J347" s="73">
        <f>(12-I347)*H347</f>
        <v>28</v>
      </c>
      <c r="K347" s="79">
        <f t="shared" si="143"/>
        <v>30.8</v>
      </c>
      <c r="L347" s="21">
        <f t="shared" si="143"/>
        <v>33.880000000000003</v>
      </c>
      <c r="M347" s="20" t="e">
        <f>ROUND(L347,0)-F347</f>
        <v>#REF!</v>
      </c>
      <c r="N347" s="87"/>
      <c r="O347" s="38"/>
      <c r="P347" s="36" t="e">
        <f t="shared" si="135"/>
        <v>#REF!</v>
      </c>
      <c r="Q347" s="41"/>
      <c r="R347" s="36" t="e">
        <f t="shared" si="136"/>
        <v>#REF!</v>
      </c>
      <c r="S347" s="42" t="e">
        <f t="shared" si="137"/>
        <v>#REF!</v>
      </c>
    </row>
    <row r="348" spans="1:19" ht="30" customHeight="1" x14ac:dyDescent="0.3">
      <c r="A348" s="9">
        <v>3</v>
      </c>
      <c r="B348" s="5" t="s">
        <v>402</v>
      </c>
      <c r="C348" s="5" t="str">
        <f>UPPER(B348)</f>
        <v>LIMA HEDSTROEM ESTÉRIL 31MM - SORTIDA Nº 45-80</v>
      </c>
      <c r="D348" s="15" t="s">
        <v>577</v>
      </c>
      <c r="E348" s="9" t="s">
        <v>400</v>
      </c>
      <c r="F348" s="52" t="e">
        <f>VLOOKUP(C348,#REF!,20,FALSE)</f>
        <v>#REF!</v>
      </c>
      <c r="G348" s="78">
        <v>1</v>
      </c>
      <c r="H348" s="78">
        <v>2</v>
      </c>
      <c r="I348" s="76">
        <f>G348/H348</f>
        <v>0.5</v>
      </c>
      <c r="J348" s="73">
        <f>(12-I348)*H348</f>
        <v>23</v>
      </c>
      <c r="K348" s="79">
        <f t="shared" si="143"/>
        <v>25.3</v>
      </c>
      <c r="L348" s="21">
        <f t="shared" si="143"/>
        <v>27.830000000000002</v>
      </c>
      <c r="M348" s="20" t="e">
        <f>ROUND(L348,0)-F348</f>
        <v>#REF!</v>
      </c>
      <c r="N348" s="87"/>
      <c r="O348" s="38"/>
      <c r="P348" s="36" t="e">
        <f t="shared" si="135"/>
        <v>#REF!</v>
      </c>
      <c r="Q348" s="41"/>
      <c r="R348" s="36" t="e">
        <f t="shared" si="136"/>
        <v>#REF!</v>
      </c>
      <c r="S348" s="42" t="e">
        <f t="shared" si="137"/>
        <v>#REF!</v>
      </c>
    </row>
    <row r="349" spans="1:19" ht="30" customHeight="1" x14ac:dyDescent="0.3">
      <c r="A349" s="9">
        <v>4</v>
      </c>
      <c r="B349" s="5" t="s">
        <v>403</v>
      </c>
      <c r="C349" s="5" t="str">
        <f>UPPER(B349)</f>
        <v>LIMA HEDSTROEM ESTÉRIL 25MM - SORTIDA Nº 45-80</v>
      </c>
      <c r="D349" s="15" t="s">
        <v>578</v>
      </c>
      <c r="E349" s="9" t="s">
        <v>400</v>
      </c>
      <c r="F349" s="52" t="e">
        <f>VLOOKUP(C349,#REF!,20,FALSE)</f>
        <v>#REF!</v>
      </c>
      <c r="G349" s="78">
        <v>4</v>
      </c>
      <c r="H349" s="78">
        <v>2</v>
      </c>
      <c r="I349" s="76">
        <f>G349/H349</f>
        <v>2</v>
      </c>
      <c r="J349" s="73">
        <f>(12-I349)*H349</f>
        <v>20</v>
      </c>
      <c r="K349" s="79">
        <f t="shared" si="143"/>
        <v>22</v>
      </c>
      <c r="L349" s="21">
        <f t="shared" si="143"/>
        <v>24.2</v>
      </c>
      <c r="M349" s="20" t="e">
        <f>ROUND(L349,0)-F349</f>
        <v>#REF!</v>
      </c>
      <c r="N349" s="87"/>
      <c r="O349" s="38"/>
      <c r="P349" s="36" t="e">
        <f t="shared" si="135"/>
        <v>#REF!</v>
      </c>
      <c r="Q349" s="41"/>
      <c r="R349" s="36" t="e">
        <f t="shared" si="136"/>
        <v>#REF!</v>
      </c>
      <c r="S349" s="42" t="e">
        <f t="shared" si="137"/>
        <v>#REF!</v>
      </c>
    </row>
    <row r="350" spans="1:19" customFormat="1" ht="15" customHeight="1" x14ac:dyDescent="0.25">
      <c r="A350" s="124" t="s">
        <v>579</v>
      </c>
      <c r="B350" s="124"/>
      <c r="C350" s="124"/>
      <c r="D350" s="124"/>
      <c r="E350" s="124"/>
      <c r="F350" s="124"/>
      <c r="G350" s="124"/>
      <c r="H350" s="124"/>
      <c r="I350" s="124"/>
      <c r="J350" s="124"/>
      <c r="K350" s="124"/>
      <c r="L350" s="124"/>
      <c r="M350" s="124"/>
      <c r="N350" s="124"/>
      <c r="O350" s="38"/>
      <c r="P350" s="36">
        <f t="shared" si="135"/>
        <v>0</v>
      </c>
      <c r="Q350" s="41"/>
      <c r="R350" s="36">
        <f t="shared" si="136"/>
        <v>0</v>
      </c>
      <c r="S350" s="42">
        <f t="shared" si="137"/>
        <v>0</v>
      </c>
    </row>
    <row r="351" spans="1:19" ht="30" customHeight="1" x14ac:dyDescent="0.3">
      <c r="A351" s="9">
        <v>1</v>
      </c>
      <c r="B351" s="5" t="s">
        <v>2728</v>
      </c>
      <c r="C351" s="5" t="str">
        <f>UPPER(B351)</f>
        <v>LIMA FLEXOFILE ESTÉRIL 25MM - 1ª SÉRIE Nº 15 A 40</v>
      </c>
      <c r="D351" s="15" t="s">
        <v>580</v>
      </c>
      <c r="E351" s="9" t="s">
        <v>400</v>
      </c>
      <c r="F351" s="52">
        <v>28</v>
      </c>
      <c r="G351" s="78">
        <v>10</v>
      </c>
      <c r="H351" s="78">
        <v>1.5</v>
      </c>
      <c r="I351" s="76">
        <f>G351/H351</f>
        <v>6.666666666666667</v>
      </c>
      <c r="J351" s="73">
        <f>(12-I351)*H351</f>
        <v>8</v>
      </c>
      <c r="K351" s="79">
        <f t="shared" ref="K351:L353" si="144">J351*10/100+J351</f>
        <v>8.8000000000000007</v>
      </c>
      <c r="L351" s="21">
        <f t="shared" si="144"/>
        <v>9.6800000000000015</v>
      </c>
      <c r="M351" s="20">
        <f>ROUND(L351,0)-F351</f>
        <v>-18</v>
      </c>
      <c r="N351" s="87" t="s">
        <v>2720</v>
      </c>
      <c r="O351" s="38"/>
      <c r="P351" s="36">
        <f t="shared" si="135"/>
        <v>0</v>
      </c>
      <c r="Q351" s="41"/>
      <c r="R351" s="36">
        <f t="shared" si="136"/>
        <v>0</v>
      </c>
      <c r="S351" s="42">
        <f t="shared" si="137"/>
        <v>0</v>
      </c>
    </row>
    <row r="352" spans="1:19" ht="30" customHeight="1" x14ac:dyDescent="0.3">
      <c r="A352" s="9">
        <v>2</v>
      </c>
      <c r="B352" s="49" t="s">
        <v>2726</v>
      </c>
      <c r="C352" s="5" t="str">
        <f>UPPER(B352)</f>
        <v>LIMA FLEXOFILE ESTÉRIL 21 MM - 1ª SÉRIE Nº 15 A 40</v>
      </c>
      <c r="D352" s="15" t="s">
        <v>581</v>
      </c>
      <c r="E352" s="9" t="s">
        <v>400</v>
      </c>
      <c r="F352" s="52">
        <v>16</v>
      </c>
      <c r="G352" s="78">
        <v>10</v>
      </c>
      <c r="H352" s="78">
        <v>3</v>
      </c>
      <c r="I352" s="76">
        <f>G352/H352</f>
        <v>3.3333333333333335</v>
      </c>
      <c r="J352" s="73">
        <f>(12-I352)*H352</f>
        <v>26</v>
      </c>
      <c r="K352" s="79">
        <f t="shared" si="144"/>
        <v>28.6</v>
      </c>
      <c r="L352" s="21">
        <f t="shared" si="144"/>
        <v>31.46</v>
      </c>
      <c r="M352" s="20">
        <f>ROUND(L352,0)-F352</f>
        <v>15</v>
      </c>
      <c r="N352" s="87"/>
      <c r="O352" s="38"/>
      <c r="P352" s="36">
        <f t="shared" si="135"/>
        <v>0</v>
      </c>
      <c r="Q352" s="41"/>
      <c r="R352" s="36">
        <f t="shared" si="136"/>
        <v>0</v>
      </c>
      <c r="S352" s="42">
        <f t="shared" si="137"/>
        <v>0</v>
      </c>
    </row>
    <row r="353" spans="1:19" ht="30" customHeight="1" x14ac:dyDescent="0.3">
      <c r="A353" s="9">
        <v>3</v>
      </c>
      <c r="B353" s="49" t="s">
        <v>2727</v>
      </c>
      <c r="C353" s="5" t="str">
        <f>UPPER(B353)</f>
        <v>LIMA FLEXOFILE ESTÉRIL 25 MM - 2ª SÉRIE Nº 45 A 80</v>
      </c>
      <c r="D353" s="15" t="s">
        <v>582</v>
      </c>
      <c r="E353" s="9" t="s">
        <v>400</v>
      </c>
      <c r="F353" s="52">
        <v>20</v>
      </c>
      <c r="G353" s="78">
        <v>0</v>
      </c>
      <c r="H353" s="78">
        <v>1.5</v>
      </c>
      <c r="I353" s="76">
        <f>G353/H353</f>
        <v>0</v>
      </c>
      <c r="J353" s="73">
        <f>(12-I353)*H353</f>
        <v>18</v>
      </c>
      <c r="K353" s="79">
        <f t="shared" si="144"/>
        <v>19.8</v>
      </c>
      <c r="L353" s="21">
        <f t="shared" si="144"/>
        <v>21.78</v>
      </c>
      <c r="M353" s="20">
        <f>ROUND(L353,0)-F353</f>
        <v>2</v>
      </c>
      <c r="N353" s="87" t="s">
        <v>2720</v>
      </c>
      <c r="O353" s="38"/>
      <c r="P353" s="36">
        <f t="shared" si="135"/>
        <v>0</v>
      </c>
      <c r="Q353" s="41"/>
      <c r="R353" s="36">
        <f t="shared" si="136"/>
        <v>0</v>
      </c>
      <c r="S353" s="42">
        <f t="shared" si="137"/>
        <v>0</v>
      </c>
    </row>
    <row r="354" spans="1:19" customFormat="1" ht="15" customHeight="1" x14ac:dyDescent="0.25">
      <c r="A354" s="124" t="s">
        <v>583</v>
      </c>
      <c r="B354" s="124"/>
      <c r="C354" s="124"/>
      <c r="D354" s="124"/>
      <c r="E354" s="124"/>
      <c r="F354" s="124"/>
      <c r="G354" s="124"/>
      <c r="H354" s="124"/>
      <c r="I354" s="124"/>
      <c r="J354" s="124"/>
      <c r="K354" s="124"/>
      <c r="L354" s="124"/>
      <c r="M354" s="124"/>
      <c r="N354" s="124"/>
      <c r="O354" s="38"/>
      <c r="P354" s="36">
        <f t="shared" si="135"/>
        <v>0</v>
      </c>
      <c r="Q354" s="41"/>
      <c r="R354" s="36">
        <f t="shared" si="136"/>
        <v>0</v>
      </c>
      <c r="S354" s="42">
        <f t="shared" si="137"/>
        <v>0</v>
      </c>
    </row>
    <row r="355" spans="1:19" ht="30" customHeight="1" x14ac:dyDescent="0.3">
      <c r="A355" s="9">
        <v>1</v>
      </c>
      <c r="B355" s="5" t="s">
        <v>404</v>
      </c>
      <c r="C355" s="5" t="str">
        <f t="shared" ref="C355:C362" si="145">UPPER(B355)</f>
        <v>LIMA TIPO C-PILOT 21 MM Nº 06 COM CURSOR</v>
      </c>
      <c r="D355" s="15" t="s">
        <v>584</v>
      </c>
      <c r="E355" s="9" t="s">
        <v>400</v>
      </c>
      <c r="F355" s="52" t="e">
        <f>VLOOKUP(C355,#REF!,20,FALSE)</f>
        <v>#REF!</v>
      </c>
      <c r="G355" s="78">
        <v>4</v>
      </c>
      <c r="H355" s="78">
        <v>1.5</v>
      </c>
      <c r="I355" s="76">
        <f t="shared" ref="I355:I362" si="146">G355/H355</f>
        <v>2.6666666666666665</v>
      </c>
      <c r="J355" s="73">
        <f t="shared" ref="J355:J362" si="147">(12-I355)*H355</f>
        <v>14</v>
      </c>
      <c r="K355" s="79">
        <f t="shared" ref="K355:L362" si="148">J355*10/100+J355</f>
        <v>15.4</v>
      </c>
      <c r="L355" s="21">
        <f t="shared" si="148"/>
        <v>16.940000000000001</v>
      </c>
      <c r="M355" s="20" t="e">
        <f t="shared" ref="M355:M362" si="149">ROUND(L355,0)-F355</f>
        <v>#REF!</v>
      </c>
      <c r="N355" s="87" t="s">
        <v>2720</v>
      </c>
      <c r="O355" s="38"/>
      <c r="P355" s="36" t="e">
        <f t="shared" si="135"/>
        <v>#REF!</v>
      </c>
      <c r="Q355" s="41"/>
      <c r="R355" s="36" t="e">
        <f t="shared" si="136"/>
        <v>#REF!</v>
      </c>
      <c r="S355" s="42" t="e">
        <f t="shared" si="137"/>
        <v>#REF!</v>
      </c>
    </row>
    <row r="356" spans="1:19" ht="30" customHeight="1" x14ac:dyDescent="0.3">
      <c r="A356" s="9">
        <v>2</v>
      </c>
      <c r="B356" s="5" t="s">
        <v>405</v>
      </c>
      <c r="C356" s="5" t="str">
        <f t="shared" si="145"/>
        <v>LIMA TIPO C-PILOT 21 MM Nº 08 COM CURSOR</v>
      </c>
      <c r="D356" s="15" t="s">
        <v>585</v>
      </c>
      <c r="E356" s="9" t="s">
        <v>400</v>
      </c>
      <c r="F356" s="52" t="e">
        <f>VLOOKUP(C356,#REF!,20,FALSE)</f>
        <v>#REF!</v>
      </c>
      <c r="G356" s="78">
        <v>4</v>
      </c>
      <c r="H356" s="78">
        <v>3</v>
      </c>
      <c r="I356" s="76">
        <f t="shared" si="146"/>
        <v>1.3333333333333333</v>
      </c>
      <c r="J356" s="73">
        <f t="shared" si="147"/>
        <v>32</v>
      </c>
      <c r="K356" s="79">
        <f t="shared" si="148"/>
        <v>35.200000000000003</v>
      </c>
      <c r="L356" s="21">
        <f t="shared" si="148"/>
        <v>38.720000000000006</v>
      </c>
      <c r="M356" s="20" t="e">
        <f t="shared" si="149"/>
        <v>#REF!</v>
      </c>
      <c r="N356" s="87"/>
      <c r="O356" s="38"/>
      <c r="P356" s="36" t="e">
        <f t="shared" si="135"/>
        <v>#REF!</v>
      </c>
      <c r="Q356" s="41"/>
      <c r="R356" s="36" t="e">
        <f t="shared" si="136"/>
        <v>#REF!</v>
      </c>
      <c r="S356" s="42" t="e">
        <f t="shared" si="137"/>
        <v>#REF!</v>
      </c>
    </row>
    <row r="357" spans="1:19" ht="30" customHeight="1" x14ac:dyDescent="0.3">
      <c r="A357" s="9">
        <v>3</v>
      </c>
      <c r="B357" s="5" t="s">
        <v>406</v>
      </c>
      <c r="C357" s="5" t="str">
        <f t="shared" si="145"/>
        <v>LIMA TIPO C-PILOT 21 MM Nº 10 COM CURSOR</v>
      </c>
      <c r="D357" s="15" t="s">
        <v>586</v>
      </c>
      <c r="E357" s="9" t="s">
        <v>400</v>
      </c>
      <c r="F357" s="52" t="e">
        <f>VLOOKUP(C357,#REF!,20,FALSE)</f>
        <v>#REF!</v>
      </c>
      <c r="G357" s="78">
        <v>2</v>
      </c>
      <c r="H357" s="78">
        <v>3</v>
      </c>
      <c r="I357" s="76">
        <f t="shared" si="146"/>
        <v>0.66666666666666663</v>
      </c>
      <c r="J357" s="73">
        <f t="shared" si="147"/>
        <v>34</v>
      </c>
      <c r="K357" s="79">
        <f t="shared" si="148"/>
        <v>37.4</v>
      </c>
      <c r="L357" s="21">
        <f t="shared" si="148"/>
        <v>41.14</v>
      </c>
      <c r="M357" s="20" t="e">
        <f t="shared" si="149"/>
        <v>#REF!</v>
      </c>
      <c r="N357" s="87"/>
      <c r="O357" s="38"/>
      <c r="P357" s="36" t="e">
        <f t="shared" si="135"/>
        <v>#REF!</v>
      </c>
      <c r="Q357" s="41"/>
      <c r="R357" s="36" t="e">
        <f t="shared" si="136"/>
        <v>#REF!</v>
      </c>
      <c r="S357" s="42" t="e">
        <f t="shared" si="137"/>
        <v>#REF!</v>
      </c>
    </row>
    <row r="358" spans="1:19" ht="30" customHeight="1" x14ac:dyDescent="0.3">
      <c r="A358" s="9">
        <v>4</v>
      </c>
      <c r="B358" s="5" t="s">
        <v>407</v>
      </c>
      <c r="C358" s="5" t="str">
        <f t="shared" si="145"/>
        <v>LIMA TIPO C-PILOT 21 MM Nº 15 COM CURSOR</v>
      </c>
      <c r="D358" s="15" t="s">
        <v>587</v>
      </c>
      <c r="E358" s="9" t="s">
        <v>400</v>
      </c>
      <c r="F358" s="52" t="e">
        <f>VLOOKUP(C358,#REF!,20,FALSE)</f>
        <v>#REF!</v>
      </c>
      <c r="G358" s="78">
        <v>5</v>
      </c>
      <c r="H358" s="78">
        <v>3</v>
      </c>
      <c r="I358" s="76">
        <f t="shared" si="146"/>
        <v>1.6666666666666667</v>
      </c>
      <c r="J358" s="73">
        <f t="shared" si="147"/>
        <v>31</v>
      </c>
      <c r="K358" s="79">
        <f t="shared" si="148"/>
        <v>34.1</v>
      </c>
      <c r="L358" s="21">
        <f t="shared" si="148"/>
        <v>37.510000000000005</v>
      </c>
      <c r="M358" s="20" t="e">
        <f t="shared" si="149"/>
        <v>#REF!</v>
      </c>
      <c r="N358" s="87"/>
      <c r="O358" s="38"/>
      <c r="P358" s="36" t="e">
        <f t="shared" si="135"/>
        <v>#REF!</v>
      </c>
      <c r="Q358" s="41"/>
      <c r="R358" s="36" t="e">
        <f t="shared" si="136"/>
        <v>#REF!</v>
      </c>
      <c r="S358" s="42" t="e">
        <f t="shared" si="137"/>
        <v>#REF!</v>
      </c>
    </row>
    <row r="359" spans="1:19" ht="30" customHeight="1" x14ac:dyDescent="0.3">
      <c r="A359" s="9">
        <v>5</v>
      </c>
      <c r="B359" s="5" t="s">
        <v>408</v>
      </c>
      <c r="C359" s="5" t="str">
        <f t="shared" si="145"/>
        <v>LIMA TIPO C-PILOT 25 MM Nº 06 COM CURSOR</v>
      </c>
      <c r="D359" s="15" t="s">
        <v>588</v>
      </c>
      <c r="E359" s="9" t="s">
        <v>400</v>
      </c>
      <c r="F359" s="52" t="e">
        <f>VLOOKUP(C359,#REF!,20,FALSE)</f>
        <v>#REF!</v>
      </c>
      <c r="G359" s="78">
        <v>2</v>
      </c>
      <c r="H359" s="78">
        <v>1</v>
      </c>
      <c r="I359" s="76">
        <f t="shared" si="146"/>
        <v>2</v>
      </c>
      <c r="J359" s="73">
        <f t="shared" si="147"/>
        <v>10</v>
      </c>
      <c r="K359" s="79">
        <f t="shared" si="148"/>
        <v>11</v>
      </c>
      <c r="L359" s="21">
        <f t="shared" si="148"/>
        <v>12.1</v>
      </c>
      <c r="M359" s="20" t="e">
        <f t="shared" si="149"/>
        <v>#REF!</v>
      </c>
      <c r="N359" s="87" t="s">
        <v>2720</v>
      </c>
      <c r="O359" s="38"/>
      <c r="P359" s="36" t="e">
        <f t="shared" si="135"/>
        <v>#REF!</v>
      </c>
      <c r="Q359" s="41"/>
      <c r="R359" s="36" t="e">
        <f t="shared" si="136"/>
        <v>#REF!</v>
      </c>
      <c r="S359" s="42" t="e">
        <f t="shared" si="137"/>
        <v>#REF!</v>
      </c>
    </row>
    <row r="360" spans="1:19" ht="30" customHeight="1" x14ac:dyDescent="0.3">
      <c r="A360" s="9">
        <v>6</v>
      </c>
      <c r="B360" s="5" t="s">
        <v>409</v>
      </c>
      <c r="C360" s="5" t="str">
        <f t="shared" si="145"/>
        <v>LIMA TIPO C-PILOT 25 MM Nº 08 COM CURSOR</v>
      </c>
      <c r="D360" s="15" t="s">
        <v>589</v>
      </c>
      <c r="E360" s="9" t="s">
        <v>400</v>
      </c>
      <c r="F360" s="52" t="e">
        <f>VLOOKUP(C360,#REF!,20,FALSE)</f>
        <v>#REF!</v>
      </c>
      <c r="G360" s="78">
        <v>0</v>
      </c>
      <c r="H360" s="78">
        <v>3</v>
      </c>
      <c r="I360" s="76">
        <f t="shared" si="146"/>
        <v>0</v>
      </c>
      <c r="J360" s="73">
        <f t="shared" si="147"/>
        <v>36</v>
      </c>
      <c r="K360" s="79">
        <f t="shared" si="148"/>
        <v>39.6</v>
      </c>
      <c r="L360" s="21">
        <f t="shared" si="148"/>
        <v>43.56</v>
      </c>
      <c r="M360" s="20" t="e">
        <f t="shared" si="149"/>
        <v>#REF!</v>
      </c>
      <c r="N360" s="87"/>
      <c r="O360" s="38"/>
      <c r="P360" s="36" t="e">
        <f t="shared" si="135"/>
        <v>#REF!</v>
      </c>
      <c r="Q360" s="41"/>
      <c r="R360" s="36" t="e">
        <f t="shared" si="136"/>
        <v>#REF!</v>
      </c>
      <c r="S360" s="42" t="e">
        <f t="shared" si="137"/>
        <v>#REF!</v>
      </c>
    </row>
    <row r="361" spans="1:19" ht="30" customHeight="1" x14ac:dyDescent="0.3">
      <c r="A361" s="9">
        <v>7</v>
      </c>
      <c r="B361" s="5" t="s">
        <v>410</v>
      </c>
      <c r="C361" s="5" t="str">
        <f t="shared" si="145"/>
        <v>LIMA TIPO C-PILOT 25 MM Nº 10 COM CURSOR</v>
      </c>
      <c r="D361" s="15" t="s">
        <v>590</v>
      </c>
      <c r="E361" s="9" t="s">
        <v>400</v>
      </c>
      <c r="F361" s="52" t="e">
        <f>VLOOKUP(C361,#REF!,20,FALSE)</f>
        <v>#REF!</v>
      </c>
      <c r="G361" s="78">
        <v>0</v>
      </c>
      <c r="H361" s="78">
        <v>3</v>
      </c>
      <c r="I361" s="76">
        <f t="shared" si="146"/>
        <v>0</v>
      </c>
      <c r="J361" s="73">
        <f t="shared" si="147"/>
        <v>36</v>
      </c>
      <c r="K361" s="79">
        <f t="shared" si="148"/>
        <v>39.6</v>
      </c>
      <c r="L361" s="21">
        <f t="shared" si="148"/>
        <v>43.56</v>
      </c>
      <c r="M361" s="20" t="e">
        <f t="shared" si="149"/>
        <v>#REF!</v>
      </c>
      <c r="N361" s="87"/>
      <c r="O361" s="38"/>
      <c r="P361" s="36" t="e">
        <f t="shared" si="135"/>
        <v>#REF!</v>
      </c>
      <c r="Q361" s="41"/>
      <c r="R361" s="36" t="e">
        <f t="shared" si="136"/>
        <v>#REF!</v>
      </c>
      <c r="S361" s="42" t="e">
        <f t="shared" si="137"/>
        <v>#REF!</v>
      </c>
    </row>
    <row r="362" spans="1:19" ht="30" customHeight="1" x14ac:dyDescent="0.3">
      <c r="A362" s="9">
        <v>8</v>
      </c>
      <c r="B362" s="5" t="s">
        <v>411</v>
      </c>
      <c r="C362" s="5" t="str">
        <f t="shared" si="145"/>
        <v>LIMA TIPO C-PILOT 25 MM Nº 15 COM CURSOR</v>
      </c>
      <c r="D362" s="15" t="s">
        <v>591</v>
      </c>
      <c r="E362" s="9" t="s">
        <v>400</v>
      </c>
      <c r="F362" s="52" t="e">
        <f>VLOOKUP(C362,#REF!,20,FALSE)</f>
        <v>#REF!</v>
      </c>
      <c r="G362" s="78">
        <v>0</v>
      </c>
      <c r="H362" s="78">
        <v>3</v>
      </c>
      <c r="I362" s="76">
        <f t="shared" si="146"/>
        <v>0</v>
      </c>
      <c r="J362" s="73">
        <f t="shared" si="147"/>
        <v>36</v>
      </c>
      <c r="K362" s="79">
        <f t="shared" si="148"/>
        <v>39.6</v>
      </c>
      <c r="L362" s="21">
        <f t="shared" si="148"/>
        <v>43.56</v>
      </c>
      <c r="M362" s="20" t="e">
        <f t="shared" si="149"/>
        <v>#REF!</v>
      </c>
      <c r="N362" s="87"/>
      <c r="O362" s="38"/>
      <c r="P362" s="36" t="e">
        <f t="shared" si="135"/>
        <v>#REF!</v>
      </c>
      <c r="Q362" s="41"/>
      <c r="R362" s="36" t="e">
        <f t="shared" si="136"/>
        <v>#REF!</v>
      </c>
      <c r="S362" s="42" t="e">
        <f t="shared" si="137"/>
        <v>#REF!</v>
      </c>
    </row>
  </sheetData>
  <protectedRanges>
    <protectedRange sqref="D11" name="Intervalo1_4_5_1_1_2_1"/>
    <protectedRange sqref="D120" name="Intervalo1_4_6_1_1_1"/>
    <protectedRange sqref="D159 D152" name="Intervalo1_52_1_1_1"/>
    <protectedRange sqref="D10" name="Intervalo1_4_5_1_1_1_1_1"/>
    <protectedRange sqref="D18" name="Intervalo1_4_5_1_2_1_1_1"/>
    <protectedRange sqref="D19:D20" name="Intervalo1_4_5_1_2_2_1_1"/>
    <protectedRange sqref="D21" name="Intervalo1_4_5_1_2_3_1_1"/>
    <protectedRange password="C405" sqref="D49" name="Intervalo1_1_8_1_1_1_1"/>
    <protectedRange password="C405" sqref="D50" name="Intervalo1_1_8_1_2_1_1"/>
    <protectedRange password="C405" sqref="D53" name="Intervalo1_35_1_1_1"/>
    <protectedRange password="C405" sqref="D54" name="Intervalo1_37_1_1_1"/>
    <protectedRange password="C405" sqref="D55" name="Intervalo1_1_43_1_1_1_1"/>
    <protectedRange password="C405" sqref="D82" name="Intervalo1_10_1_2_1_1"/>
    <protectedRange password="C405" sqref="D84" name="Intervalo1_10_1_1_1_1_1"/>
    <protectedRange password="C405" sqref="D85" name="Intervalo1_10_2_1_1_1_1"/>
    <protectedRange password="C405" sqref="D86" name="Intervalo1_10_2_1_2_1_1"/>
    <protectedRange password="C405" sqref="D105" name="Intervalo1_10_2_1_3_1_1"/>
    <protectedRange password="C405" sqref="D292:D293" name="Intervalo1_1_89_1_1"/>
    <protectedRange password="C405" sqref="D294:D295" name="Intervalo1_17_1_1"/>
    <protectedRange sqref="D298:D300" name="Intervalo1_1_1"/>
    <protectedRange password="C405" sqref="D303" name="Intervalo1_79_1_1"/>
    <protectedRange password="C405" sqref="D327" name="Intervalo1_23_1_1"/>
    <protectedRange sqref="D318" name="Intervalo1_4_2_1"/>
    <protectedRange sqref="D313" name="Intervalo1_4_1_1_1"/>
    <protectedRange password="C405" sqref="D307:D312" name="Intervalo1_43_1_1"/>
    <protectedRange password="C405" sqref="D315" name="Intervalo1_36_1_1"/>
  </protectedRanges>
  <autoFilter ref="A4:S362" xr:uid="{E27EE762-7493-496B-BC06-8FC06060EFF6}">
    <filterColumn colId="14" showButton="0"/>
    <filterColumn colId="16" showButton="0"/>
  </autoFilter>
  <mergeCells count="15">
    <mergeCell ref="A1:N3"/>
    <mergeCell ref="Q1:S1"/>
    <mergeCell ref="O4:P4"/>
    <mergeCell ref="Q4:R4"/>
    <mergeCell ref="A255:N255"/>
    <mergeCell ref="A259:N259"/>
    <mergeCell ref="A265:N265"/>
    <mergeCell ref="A278:N278"/>
    <mergeCell ref="A282:N282"/>
    <mergeCell ref="A354:N354"/>
    <mergeCell ref="A286:N286"/>
    <mergeCell ref="A305:N305"/>
    <mergeCell ref="A328:N328"/>
    <mergeCell ref="A345:N345"/>
    <mergeCell ref="A350:N350"/>
  </mergeCells>
  <pageMargins left="0.51181102362204722" right="0.51181102362204722" top="0.39370078740157483" bottom="0.78740157480314965" header="0.31496062992125984" footer="0.31496062992125984"/>
  <pageSetup paperSize="9" scale="35" fitToHeight="0" orientation="landscape" r:id="rId1"/>
  <drawing r:id="rId2"/>
  <legacyDrawing r:id="rId3"/>
  <oleObjects>
    <mc:AlternateContent xmlns:mc="http://schemas.openxmlformats.org/markup-compatibility/2006">
      <mc:Choice Requires="x14">
        <oleObject progId="Visio.Drawing.11" shapeId="1025" r:id="rId4">
          <objectPr defaultSize="0" autoPict="0" r:id="rId5">
            <anchor moveWithCells="1" sizeWithCells="1">
              <from>
                <xdr:col>0</xdr:col>
                <xdr:colOff>238125</xdr:colOff>
                <xdr:row>0</xdr:row>
                <xdr:rowOff>323850</xdr:rowOff>
              </from>
              <to>
                <xdr:col>1</xdr:col>
                <xdr:colOff>1562100</xdr:colOff>
                <xdr:row>2</xdr:row>
                <xdr:rowOff>400050</xdr:rowOff>
              </to>
            </anchor>
          </objectPr>
        </oleObject>
      </mc:Choice>
      <mc:Fallback>
        <oleObject progId="Visio.Drawing.11"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CAE7-3ABF-4EC1-B177-7C5EE56163A1}">
  <sheetPr>
    <pageSetUpPr fitToPage="1"/>
  </sheetPr>
  <dimension ref="A1:F165"/>
  <sheetViews>
    <sheetView showGridLines="0" tabSelected="1" view="pageBreakPreview" zoomScale="70" zoomScaleNormal="70" zoomScaleSheetLayoutView="70" workbookViewId="0">
      <pane xSplit="2" ySplit="4" topLeftCell="C5" activePane="bottomRight" state="frozen"/>
      <selection pane="topRight" activeCell="F1" sqref="F1"/>
      <selection pane="bottomLeft" activeCell="A5" sqref="A5"/>
      <selection pane="bottomRight" activeCell="B19" sqref="B19"/>
    </sheetView>
  </sheetViews>
  <sheetFormatPr defaultRowHeight="30" customHeight="1" x14ac:dyDescent="0.3"/>
  <cols>
    <col min="1" max="1" width="24.28515625" style="112" customWidth="1"/>
    <col min="2" max="2" width="91.28515625" style="106" customWidth="1"/>
    <col min="3" max="3" width="15.28515625" style="107" customWidth="1"/>
    <col min="4" max="4" width="15.140625" style="108" customWidth="1"/>
    <col min="5" max="5" width="19.28515625" style="110" customWidth="1"/>
    <col min="6" max="6" width="21.42578125" style="103" customWidth="1"/>
    <col min="7" max="16384" width="9.140625" style="103"/>
  </cols>
  <sheetData>
    <row r="1" spans="1:6" ht="30" customHeight="1" x14ac:dyDescent="0.3">
      <c r="A1" s="137" t="s">
        <v>2735</v>
      </c>
      <c r="B1" s="137"/>
      <c r="C1" s="137"/>
      <c r="D1" s="137"/>
      <c r="E1" s="137"/>
      <c r="F1" s="137"/>
    </row>
    <row r="2" spans="1:6" ht="30" customHeight="1" x14ac:dyDescent="0.3">
      <c r="A2" s="137"/>
      <c r="B2" s="137"/>
      <c r="C2" s="137"/>
      <c r="D2" s="137"/>
      <c r="E2" s="137"/>
      <c r="F2" s="137"/>
    </row>
    <row r="3" spans="1:6" ht="30" customHeight="1" x14ac:dyDescent="0.3">
      <c r="A3" s="137"/>
      <c r="B3" s="137"/>
      <c r="C3" s="137"/>
      <c r="D3" s="137"/>
      <c r="E3" s="137"/>
      <c r="F3" s="137"/>
    </row>
    <row r="4" spans="1:6" s="104" customFormat="1" ht="68.25" customHeight="1" x14ac:dyDescent="0.2">
      <c r="A4" s="111" t="s">
        <v>0</v>
      </c>
      <c r="B4" s="109" t="s">
        <v>2734</v>
      </c>
      <c r="C4" s="109" t="s">
        <v>2729</v>
      </c>
      <c r="D4" s="109" t="s">
        <v>2732</v>
      </c>
      <c r="E4" s="109" t="s">
        <v>2731</v>
      </c>
      <c r="F4" s="109" t="s">
        <v>2730</v>
      </c>
    </row>
    <row r="5" spans="1:6" s="105" customFormat="1" ht="36" customHeight="1" x14ac:dyDescent="0.25">
      <c r="A5" s="131" t="s">
        <v>2861</v>
      </c>
      <c r="B5" s="132"/>
      <c r="C5" s="132"/>
      <c r="D5" s="132"/>
      <c r="E5" s="132"/>
      <c r="F5" s="133"/>
    </row>
    <row r="6" spans="1:6" ht="25.5" x14ac:dyDescent="0.3">
      <c r="A6" s="102">
        <v>1</v>
      </c>
      <c r="B6" s="117" t="s">
        <v>2738</v>
      </c>
      <c r="C6" s="118" t="s">
        <v>2862</v>
      </c>
      <c r="D6" s="118">
        <v>2</v>
      </c>
      <c r="E6" s="113">
        <v>66.459999999999994</v>
      </c>
      <c r="F6" s="113">
        <f>D6*E6</f>
        <v>132.91999999999999</v>
      </c>
    </row>
    <row r="7" spans="1:6" ht="25.5" x14ac:dyDescent="0.3">
      <c r="A7" s="102">
        <v>2</v>
      </c>
      <c r="B7" s="117" t="s">
        <v>2739</v>
      </c>
      <c r="C7" s="118" t="s">
        <v>2862</v>
      </c>
      <c r="D7" s="118">
        <v>5</v>
      </c>
      <c r="E7" s="113">
        <v>58.62</v>
      </c>
      <c r="F7" s="113">
        <f t="shared" ref="F7:F70" si="0">D7*E7</f>
        <v>293.09999999999997</v>
      </c>
    </row>
    <row r="8" spans="1:6" ht="17.25" x14ac:dyDescent="0.3">
      <c r="A8" s="102">
        <v>3</v>
      </c>
      <c r="B8" s="117" t="s">
        <v>2740</v>
      </c>
      <c r="C8" s="118" t="s">
        <v>2862</v>
      </c>
      <c r="D8" s="118">
        <v>100</v>
      </c>
      <c r="E8" s="113">
        <v>1.35</v>
      </c>
      <c r="F8" s="113">
        <f t="shared" si="0"/>
        <v>135</v>
      </c>
    </row>
    <row r="9" spans="1:6" ht="17.25" x14ac:dyDescent="0.3">
      <c r="A9" s="102">
        <v>4</v>
      </c>
      <c r="B9" s="117" t="s">
        <v>2741</v>
      </c>
      <c r="C9" s="118" t="s">
        <v>2862</v>
      </c>
      <c r="D9" s="118">
        <v>130</v>
      </c>
      <c r="E9" s="113">
        <v>1.24</v>
      </c>
      <c r="F9" s="113">
        <f t="shared" si="0"/>
        <v>161.19999999999999</v>
      </c>
    </row>
    <row r="10" spans="1:6" ht="25.5" x14ac:dyDescent="0.3">
      <c r="A10" s="102">
        <v>5</v>
      </c>
      <c r="B10" s="117" t="s">
        <v>2742</v>
      </c>
      <c r="C10" s="118" t="s">
        <v>2862</v>
      </c>
      <c r="D10" s="118">
        <v>32</v>
      </c>
      <c r="E10" s="113">
        <v>11.59</v>
      </c>
      <c r="F10" s="113">
        <f t="shared" si="0"/>
        <v>370.88</v>
      </c>
    </row>
    <row r="11" spans="1:6" ht="25.5" x14ac:dyDescent="0.3">
      <c r="A11" s="102">
        <v>6</v>
      </c>
      <c r="B11" s="117" t="s">
        <v>2743</v>
      </c>
      <c r="C11" s="118" t="s">
        <v>2862</v>
      </c>
      <c r="D11" s="118">
        <v>34</v>
      </c>
      <c r="E11" s="113">
        <v>9.43</v>
      </c>
      <c r="F11" s="113">
        <f t="shared" si="0"/>
        <v>320.62</v>
      </c>
    </row>
    <row r="12" spans="1:6" ht="25.5" x14ac:dyDescent="0.3">
      <c r="A12" s="102">
        <v>7</v>
      </c>
      <c r="B12" s="117" t="s">
        <v>2744</v>
      </c>
      <c r="C12" s="118" t="s">
        <v>2862</v>
      </c>
      <c r="D12" s="118">
        <v>65</v>
      </c>
      <c r="E12" s="113">
        <v>70.430000000000007</v>
      </c>
      <c r="F12" s="113">
        <f t="shared" si="0"/>
        <v>4577.9500000000007</v>
      </c>
    </row>
    <row r="13" spans="1:6" ht="17.25" x14ac:dyDescent="0.3">
      <c r="A13" s="102">
        <v>8</v>
      </c>
      <c r="B13" s="117" t="s">
        <v>2745</v>
      </c>
      <c r="C13" s="118" t="s">
        <v>2862</v>
      </c>
      <c r="D13" s="118">
        <v>18</v>
      </c>
      <c r="E13" s="113">
        <v>2.2999999999999998</v>
      </c>
      <c r="F13" s="113">
        <f t="shared" si="0"/>
        <v>41.4</v>
      </c>
    </row>
    <row r="14" spans="1:6" ht="17.25" x14ac:dyDescent="0.3">
      <c r="A14" s="102">
        <v>9</v>
      </c>
      <c r="B14" s="117" t="s">
        <v>2746</v>
      </c>
      <c r="C14" s="118" t="s">
        <v>2862</v>
      </c>
      <c r="D14" s="118">
        <f>20*12</f>
        <v>240</v>
      </c>
      <c r="E14" s="113">
        <v>1.22</v>
      </c>
      <c r="F14" s="113">
        <f t="shared" si="0"/>
        <v>292.8</v>
      </c>
    </row>
    <row r="15" spans="1:6" ht="17.25" x14ac:dyDescent="0.3">
      <c r="A15" s="102">
        <v>10</v>
      </c>
      <c r="B15" s="117" t="s">
        <v>2747</v>
      </c>
      <c r="C15" s="118" t="s">
        <v>2862</v>
      </c>
      <c r="D15" s="118">
        <v>200</v>
      </c>
      <c r="E15" s="113">
        <v>15.53</v>
      </c>
      <c r="F15" s="113">
        <f t="shared" si="0"/>
        <v>3106</v>
      </c>
    </row>
    <row r="16" spans="1:6" ht="17.25" x14ac:dyDescent="0.3">
      <c r="A16" s="102">
        <v>11</v>
      </c>
      <c r="B16" s="117" t="s">
        <v>2748</v>
      </c>
      <c r="C16" s="118" t="s">
        <v>2862</v>
      </c>
      <c r="D16" s="118">
        <v>20</v>
      </c>
      <c r="E16" s="113">
        <v>6.54</v>
      </c>
      <c r="F16" s="113">
        <f t="shared" si="0"/>
        <v>130.80000000000001</v>
      </c>
    </row>
    <row r="17" spans="1:6" ht="17.25" x14ac:dyDescent="0.3">
      <c r="A17" s="102">
        <v>12</v>
      </c>
      <c r="B17" s="117" t="s">
        <v>2749</v>
      </c>
      <c r="C17" s="118" t="s">
        <v>2862</v>
      </c>
      <c r="D17" s="118">
        <v>10</v>
      </c>
      <c r="E17" s="113">
        <v>30.05</v>
      </c>
      <c r="F17" s="113">
        <f t="shared" si="0"/>
        <v>300.5</v>
      </c>
    </row>
    <row r="18" spans="1:6" ht="17.25" x14ac:dyDescent="0.3">
      <c r="A18" s="102">
        <v>13</v>
      </c>
      <c r="B18" s="117" t="s">
        <v>2750</v>
      </c>
      <c r="C18" s="118" t="s">
        <v>2862</v>
      </c>
      <c r="D18" s="118">
        <v>8</v>
      </c>
      <c r="E18" s="113">
        <v>139.13999999999999</v>
      </c>
      <c r="F18" s="113">
        <f t="shared" si="0"/>
        <v>1113.1199999999999</v>
      </c>
    </row>
    <row r="19" spans="1:6" ht="17.25" x14ac:dyDescent="0.3">
      <c r="A19" s="102">
        <v>14</v>
      </c>
      <c r="B19" s="117" t="s">
        <v>2751</v>
      </c>
      <c r="C19" s="118" t="s">
        <v>2862</v>
      </c>
      <c r="D19" s="118">
        <v>50</v>
      </c>
      <c r="E19" s="113">
        <v>21.45</v>
      </c>
      <c r="F19" s="113">
        <f t="shared" si="0"/>
        <v>1072.5</v>
      </c>
    </row>
    <row r="20" spans="1:6" ht="17.25" x14ac:dyDescent="0.3">
      <c r="A20" s="102">
        <v>15</v>
      </c>
      <c r="B20" s="117" t="s">
        <v>2752</v>
      </c>
      <c r="C20" s="118" t="s">
        <v>2862</v>
      </c>
      <c r="D20" s="118">
        <v>2</v>
      </c>
      <c r="E20" s="113">
        <v>25.18</v>
      </c>
      <c r="F20" s="113">
        <f t="shared" si="0"/>
        <v>50.36</v>
      </c>
    </row>
    <row r="21" spans="1:6" ht="17.25" x14ac:dyDescent="0.3">
      <c r="A21" s="102">
        <v>16</v>
      </c>
      <c r="B21" s="117" t="s">
        <v>2753</v>
      </c>
      <c r="C21" s="118" t="s">
        <v>2862</v>
      </c>
      <c r="D21" s="118">
        <v>20</v>
      </c>
      <c r="E21" s="113">
        <v>15.3</v>
      </c>
      <c r="F21" s="113">
        <f t="shared" si="0"/>
        <v>306</v>
      </c>
    </row>
    <row r="22" spans="1:6" ht="17.25" x14ac:dyDescent="0.3">
      <c r="A22" s="102">
        <v>17</v>
      </c>
      <c r="B22" s="117" t="s">
        <v>2754</v>
      </c>
      <c r="C22" s="118" t="s">
        <v>2862</v>
      </c>
      <c r="D22" s="118">
        <v>20</v>
      </c>
      <c r="E22" s="113">
        <v>18.29</v>
      </c>
      <c r="F22" s="113">
        <f t="shared" si="0"/>
        <v>365.79999999999995</v>
      </c>
    </row>
    <row r="23" spans="1:6" ht="17.25" x14ac:dyDescent="0.3">
      <c r="A23" s="102">
        <v>18</v>
      </c>
      <c r="B23" s="117" t="s">
        <v>2755</v>
      </c>
      <c r="C23" s="118" t="s">
        <v>2862</v>
      </c>
      <c r="D23" s="118">
        <v>30</v>
      </c>
      <c r="E23" s="113">
        <v>33.43</v>
      </c>
      <c r="F23" s="113">
        <f t="shared" si="0"/>
        <v>1002.9</v>
      </c>
    </row>
    <row r="24" spans="1:6" ht="17.25" x14ac:dyDescent="0.3">
      <c r="A24" s="102">
        <v>19</v>
      </c>
      <c r="B24" s="117" t="s">
        <v>2756</v>
      </c>
      <c r="C24" s="118" t="s">
        <v>2862</v>
      </c>
      <c r="D24" s="118">
        <v>30</v>
      </c>
      <c r="E24" s="113">
        <v>33.43</v>
      </c>
      <c r="F24" s="113">
        <f t="shared" si="0"/>
        <v>1002.9</v>
      </c>
    </row>
    <row r="25" spans="1:6" ht="17.25" x14ac:dyDescent="0.3">
      <c r="A25" s="102">
        <v>20</v>
      </c>
      <c r="B25" s="117" t="s">
        <v>2757</v>
      </c>
      <c r="C25" s="118" t="s">
        <v>2862</v>
      </c>
      <c r="D25" s="118">
        <v>100</v>
      </c>
      <c r="E25" s="113">
        <v>5.04</v>
      </c>
      <c r="F25" s="113">
        <f t="shared" si="0"/>
        <v>504</v>
      </c>
    </row>
    <row r="26" spans="1:6" ht="17.25" x14ac:dyDescent="0.3">
      <c r="A26" s="102">
        <v>21</v>
      </c>
      <c r="B26" s="117" t="s">
        <v>2758</v>
      </c>
      <c r="C26" s="118" t="s">
        <v>2862</v>
      </c>
      <c r="D26" s="118">
        <v>100</v>
      </c>
      <c r="E26" s="113">
        <v>3.82</v>
      </c>
      <c r="F26" s="113">
        <f t="shared" si="0"/>
        <v>382</v>
      </c>
    </row>
    <row r="27" spans="1:6" ht="17.25" x14ac:dyDescent="0.3">
      <c r="A27" s="102">
        <v>22</v>
      </c>
      <c r="B27" s="117" t="s">
        <v>2759</v>
      </c>
      <c r="C27" s="118" t="s">
        <v>2862</v>
      </c>
      <c r="D27" s="118">
        <v>2</v>
      </c>
      <c r="E27" s="113">
        <v>13.81</v>
      </c>
      <c r="F27" s="113">
        <f>D27*E27</f>
        <v>27.62</v>
      </c>
    </row>
    <row r="28" spans="1:6" ht="17.25" x14ac:dyDescent="0.3">
      <c r="A28" s="102">
        <v>23</v>
      </c>
      <c r="B28" s="117" t="s">
        <v>2760</v>
      </c>
      <c r="C28" s="118" t="s">
        <v>2862</v>
      </c>
      <c r="D28" s="118">
        <v>150</v>
      </c>
      <c r="E28" s="113">
        <v>2.13</v>
      </c>
      <c r="F28" s="113">
        <f t="shared" si="0"/>
        <v>319.5</v>
      </c>
    </row>
    <row r="29" spans="1:6" ht="17.25" x14ac:dyDescent="0.3">
      <c r="A29" s="102">
        <v>24</v>
      </c>
      <c r="B29" s="117" t="s">
        <v>2761</v>
      </c>
      <c r="C29" s="118" t="s">
        <v>2862</v>
      </c>
      <c r="D29" s="118">
        <v>120</v>
      </c>
      <c r="E29" s="113">
        <v>2.78</v>
      </c>
      <c r="F29" s="113">
        <f t="shared" si="0"/>
        <v>333.59999999999997</v>
      </c>
    </row>
    <row r="30" spans="1:6" ht="17.25" x14ac:dyDescent="0.3">
      <c r="A30" s="102">
        <v>25</v>
      </c>
      <c r="B30" s="117" t="s">
        <v>2762</v>
      </c>
      <c r="C30" s="118" t="s">
        <v>2862</v>
      </c>
      <c r="D30" s="118">
        <v>2</v>
      </c>
      <c r="E30" s="113">
        <v>50.88</v>
      </c>
      <c r="F30" s="113">
        <f t="shared" si="0"/>
        <v>101.76</v>
      </c>
    </row>
    <row r="31" spans="1:6" ht="27.75" customHeight="1" x14ac:dyDescent="0.3">
      <c r="A31" s="102">
        <v>26</v>
      </c>
      <c r="B31" s="117" t="s">
        <v>2763</v>
      </c>
      <c r="C31" s="118" t="s">
        <v>2862</v>
      </c>
      <c r="D31" s="118">
        <v>5</v>
      </c>
      <c r="E31" s="113">
        <v>96.09</v>
      </c>
      <c r="F31" s="113">
        <f t="shared" si="0"/>
        <v>480.45000000000005</v>
      </c>
    </row>
    <row r="32" spans="1:6" ht="17.25" x14ac:dyDescent="0.3">
      <c r="A32" s="102">
        <v>27</v>
      </c>
      <c r="B32" s="117" t="s">
        <v>2764</v>
      </c>
      <c r="C32" s="118" t="s">
        <v>2862</v>
      </c>
      <c r="D32" s="118">
        <v>5</v>
      </c>
      <c r="E32" s="113">
        <v>3.25</v>
      </c>
      <c r="F32" s="113">
        <f t="shared" si="0"/>
        <v>16.25</v>
      </c>
    </row>
    <row r="33" spans="1:6" ht="17.25" x14ac:dyDescent="0.3">
      <c r="A33" s="102">
        <v>28</v>
      </c>
      <c r="B33" s="117" t="s">
        <v>2765</v>
      </c>
      <c r="C33" s="118" t="s">
        <v>2862</v>
      </c>
      <c r="D33" s="118">
        <v>5</v>
      </c>
      <c r="E33" s="113">
        <v>5.99</v>
      </c>
      <c r="F33" s="113">
        <f t="shared" si="0"/>
        <v>29.950000000000003</v>
      </c>
    </row>
    <row r="34" spans="1:6" ht="17.25" x14ac:dyDescent="0.3">
      <c r="A34" s="102">
        <v>29</v>
      </c>
      <c r="B34" s="117" t="s">
        <v>2766</v>
      </c>
      <c r="C34" s="118" t="s">
        <v>2862</v>
      </c>
      <c r="D34" s="118">
        <v>100</v>
      </c>
      <c r="E34" s="113">
        <v>13.99</v>
      </c>
      <c r="F34" s="113">
        <f t="shared" si="0"/>
        <v>1399</v>
      </c>
    </row>
    <row r="35" spans="1:6" ht="17.25" x14ac:dyDescent="0.3">
      <c r="A35" s="102">
        <v>30</v>
      </c>
      <c r="B35" s="117" t="s">
        <v>2767</v>
      </c>
      <c r="C35" s="118" t="s">
        <v>2862</v>
      </c>
      <c r="D35" s="118">
        <v>30</v>
      </c>
      <c r="E35" s="113">
        <v>3.86</v>
      </c>
      <c r="F35" s="113">
        <f t="shared" si="0"/>
        <v>115.8</v>
      </c>
    </row>
    <row r="36" spans="1:6" ht="25.5" x14ac:dyDescent="0.3">
      <c r="A36" s="102">
        <v>31</v>
      </c>
      <c r="B36" s="117" t="s">
        <v>2768</v>
      </c>
      <c r="C36" s="118" t="s">
        <v>2862</v>
      </c>
      <c r="D36" s="118">
        <v>38</v>
      </c>
      <c r="E36" s="113">
        <v>75.239999999999995</v>
      </c>
      <c r="F36" s="113">
        <f t="shared" si="0"/>
        <v>2859.12</v>
      </c>
    </row>
    <row r="37" spans="1:6" ht="17.25" x14ac:dyDescent="0.3">
      <c r="A37" s="102">
        <v>32</v>
      </c>
      <c r="B37" s="117" t="s">
        <v>2769</v>
      </c>
      <c r="C37" s="118" t="s">
        <v>2862</v>
      </c>
      <c r="D37" s="118">
        <v>30</v>
      </c>
      <c r="E37" s="113">
        <v>18.989999999999998</v>
      </c>
      <c r="F37" s="113">
        <f t="shared" si="0"/>
        <v>569.69999999999993</v>
      </c>
    </row>
    <row r="38" spans="1:6" ht="17.25" x14ac:dyDescent="0.3">
      <c r="A38" s="102">
        <v>33</v>
      </c>
      <c r="B38" s="117" t="s">
        <v>2770</v>
      </c>
      <c r="C38" s="118" t="s">
        <v>2862</v>
      </c>
      <c r="D38" s="118">
        <v>30</v>
      </c>
      <c r="E38" s="113">
        <v>26.16</v>
      </c>
      <c r="F38" s="113">
        <f>D38*E38</f>
        <v>784.8</v>
      </c>
    </row>
    <row r="39" spans="1:6" ht="76.5" customHeight="1" x14ac:dyDescent="0.3">
      <c r="A39" s="102">
        <v>34</v>
      </c>
      <c r="B39" s="117" t="s">
        <v>2771</v>
      </c>
      <c r="C39" s="118" t="s">
        <v>2862</v>
      </c>
      <c r="D39" s="118">
        <v>40</v>
      </c>
      <c r="E39" s="113">
        <v>56.3</v>
      </c>
      <c r="F39" s="113">
        <f t="shared" si="0"/>
        <v>2252</v>
      </c>
    </row>
    <row r="40" spans="1:6" ht="17.25" x14ac:dyDescent="0.3">
      <c r="A40" s="102">
        <v>35</v>
      </c>
      <c r="B40" s="117" t="s">
        <v>2772</v>
      </c>
      <c r="C40" s="118" t="s">
        <v>2862</v>
      </c>
      <c r="D40" s="118">
        <v>2</v>
      </c>
      <c r="E40" s="113">
        <v>99.27</v>
      </c>
      <c r="F40" s="113">
        <f t="shared" si="0"/>
        <v>198.54</v>
      </c>
    </row>
    <row r="41" spans="1:6" ht="17.25" x14ac:dyDescent="0.3">
      <c r="A41" s="102">
        <v>36</v>
      </c>
      <c r="B41" s="117" t="s">
        <v>2773</v>
      </c>
      <c r="C41" s="118" t="s">
        <v>2862</v>
      </c>
      <c r="D41" s="118">
        <v>200</v>
      </c>
      <c r="E41" s="113">
        <v>12.98</v>
      </c>
      <c r="F41" s="113">
        <f t="shared" si="0"/>
        <v>2596</v>
      </c>
    </row>
    <row r="42" spans="1:6" ht="17.25" x14ac:dyDescent="0.3">
      <c r="A42" s="102">
        <v>37</v>
      </c>
      <c r="B42" s="117" t="s">
        <v>2774</v>
      </c>
      <c r="C42" s="118" t="s">
        <v>2862</v>
      </c>
      <c r="D42" s="118">
        <v>336</v>
      </c>
      <c r="E42" s="113">
        <v>22.37</v>
      </c>
      <c r="F42" s="113">
        <f t="shared" si="0"/>
        <v>7516.3200000000006</v>
      </c>
    </row>
    <row r="43" spans="1:6" ht="17.25" x14ac:dyDescent="0.3">
      <c r="A43" s="102">
        <v>38</v>
      </c>
      <c r="B43" s="117" t="s">
        <v>2775</v>
      </c>
      <c r="C43" s="118" t="s">
        <v>2862</v>
      </c>
      <c r="D43" s="118">
        <v>10</v>
      </c>
      <c r="E43" s="113">
        <v>47.4</v>
      </c>
      <c r="F43" s="113">
        <f t="shared" si="0"/>
        <v>474</v>
      </c>
    </row>
    <row r="44" spans="1:6" ht="17.25" x14ac:dyDescent="0.3">
      <c r="A44" s="102">
        <v>39</v>
      </c>
      <c r="B44" s="117" t="s">
        <v>2776</v>
      </c>
      <c r="C44" s="118" t="s">
        <v>2862</v>
      </c>
      <c r="D44" s="118">
        <v>10</v>
      </c>
      <c r="E44" s="113">
        <v>39.07</v>
      </c>
      <c r="F44" s="113">
        <f t="shared" si="0"/>
        <v>390.7</v>
      </c>
    </row>
    <row r="45" spans="1:6" ht="17.25" x14ac:dyDescent="0.3">
      <c r="A45" s="102">
        <v>40</v>
      </c>
      <c r="B45" s="117" t="s">
        <v>2777</v>
      </c>
      <c r="C45" s="118" t="s">
        <v>2862</v>
      </c>
      <c r="D45" s="118">
        <v>50</v>
      </c>
      <c r="E45" s="113">
        <v>18</v>
      </c>
      <c r="F45" s="113">
        <f t="shared" si="0"/>
        <v>900</v>
      </c>
    </row>
    <row r="46" spans="1:6" ht="55.5" customHeight="1" x14ac:dyDescent="0.3">
      <c r="A46" s="102">
        <v>41</v>
      </c>
      <c r="B46" s="117" t="s">
        <v>2778</v>
      </c>
      <c r="C46" s="118" t="s">
        <v>2862</v>
      </c>
      <c r="D46" s="118">
        <v>30</v>
      </c>
      <c r="E46" s="113">
        <v>14.72</v>
      </c>
      <c r="F46" s="113">
        <f>D46*E46</f>
        <v>441.6</v>
      </c>
    </row>
    <row r="47" spans="1:6" ht="17.25" x14ac:dyDescent="0.3">
      <c r="A47" s="102">
        <v>42</v>
      </c>
      <c r="B47" s="117" t="s">
        <v>2779</v>
      </c>
      <c r="C47" s="118" t="s">
        <v>2862</v>
      </c>
      <c r="D47" s="118">
        <v>30</v>
      </c>
      <c r="E47" s="113">
        <v>0.33</v>
      </c>
      <c r="F47" s="113">
        <f t="shared" si="0"/>
        <v>9.9</v>
      </c>
    </row>
    <row r="48" spans="1:6" ht="17.25" x14ac:dyDescent="0.3">
      <c r="A48" s="102">
        <v>43</v>
      </c>
      <c r="B48" s="117" t="s">
        <v>2780</v>
      </c>
      <c r="C48" s="118" t="s">
        <v>2862</v>
      </c>
      <c r="D48" s="118">
        <v>30</v>
      </c>
      <c r="E48" s="113">
        <v>0.33</v>
      </c>
      <c r="F48" s="113">
        <f t="shared" si="0"/>
        <v>9.9</v>
      </c>
    </row>
    <row r="49" spans="1:6" ht="17.25" x14ac:dyDescent="0.3">
      <c r="A49" s="102">
        <v>44</v>
      </c>
      <c r="B49" s="117" t="s">
        <v>2781</v>
      </c>
      <c r="C49" s="118" t="s">
        <v>2862</v>
      </c>
      <c r="D49" s="118">
        <v>30</v>
      </c>
      <c r="E49" s="113">
        <v>0.33</v>
      </c>
      <c r="F49" s="113">
        <f t="shared" si="0"/>
        <v>9.9</v>
      </c>
    </row>
    <row r="50" spans="1:6" ht="17.25" x14ac:dyDescent="0.3">
      <c r="A50" s="102">
        <v>45</v>
      </c>
      <c r="B50" s="117" t="s">
        <v>2782</v>
      </c>
      <c r="C50" s="118" t="s">
        <v>2862</v>
      </c>
      <c r="D50" s="118">
        <v>30</v>
      </c>
      <c r="E50" s="113">
        <v>0.33</v>
      </c>
      <c r="F50" s="113">
        <f t="shared" si="0"/>
        <v>9.9</v>
      </c>
    </row>
    <row r="51" spans="1:6" ht="17.25" x14ac:dyDescent="0.3">
      <c r="A51" s="102">
        <v>46</v>
      </c>
      <c r="B51" s="117" t="s">
        <v>2783</v>
      </c>
      <c r="C51" s="118" t="s">
        <v>2862</v>
      </c>
      <c r="D51" s="118">
        <v>200</v>
      </c>
      <c r="E51" s="113">
        <v>0.57999999999999996</v>
      </c>
      <c r="F51" s="113">
        <f t="shared" si="0"/>
        <v>115.99999999999999</v>
      </c>
    </row>
    <row r="52" spans="1:6" ht="25.5" x14ac:dyDescent="0.3">
      <c r="A52" s="102">
        <v>47</v>
      </c>
      <c r="B52" s="117" t="s">
        <v>2784</v>
      </c>
      <c r="C52" s="118" t="s">
        <v>2862</v>
      </c>
      <c r="D52" s="118">
        <v>30</v>
      </c>
      <c r="E52" s="113">
        <v>7.63</v>
      </c>
      <c r="F52" s="113">
        <f t="shared" si="0"/>
        <v>228.9</v>
      </c>
    </row>
    <row r="53" spans="1:6" ht="17.25" x14ac:dyDescent="0.3">
      <c r="A53" s="102">
        <v>48</v>
      </c>
      <c r="B53" s="117" t="s">
        <v>2785</v>
      </c>
      <c r="C53" s="118" t="s">
        <v>2862</v>
      </c>
      <c r="D53" s="118">
        <v>50</v>
      </c>
      <c r="E53" s="113">
        <v>20.9</v>
      </c>
      <c r="F53" s="113">
        <f t="shared" si="0"/>
        <v>1045</v>
      </c>
    </row>
    <row r="54" spans="1:6" ht="17.25" x14ac:dyDescent="0.3">
      <c r="A54" s="102">
        <v>49</v>
      </c>
      <c r="B54" s="117" t="s">
        <v>2786</v>
      </c>
      <c r="C54" s="118" t="s">
        <v>2862</v>
      </c>
      <c r="D54" s="118">
        <v>50</v>
      </c>
      <c r="E54" s="113">
        <v>12</v>
      </c>
      <c r="F54" s="113">
        <f t="shared" si="0"/>
        <v>600</v>
      </c>
    </row>
    <row r="55" spans="1:6" ht="17.25" x14ac:dyDescent="0.3">
      <c r="A55" s="102">
        <v>50</v>
      </c>
      <c r="B55" s="117" t="s">
        <v>2787</v>
      </c>
      <c r="C55" s="118" t="s">
        <v>2862</v>
      </c>
      <c r="D55" s="118">
        <v>30</v>
      </c>
      <c r="E55" s="113">
        <v>71.3</v>
      </c>
      <c r="F55" s="113">
        <f t="shared" si="0"/>
        <v>2139</v>
      </c>
    </row>
    <row r="56" spans="1:6" ht="17.25" x14ac:dyDescent="0.3">
      <c r="A56" s="102">
        <v>51</v>
      </c>
      <c r="B56" s="117" t="s">
        <v>2788</v>
      </c>
      <c r="C56" s="118" t="s">
        <v>2862</v>
      </c>
      <c r="D56" s="118">
        <v>30</v>
      </c>
      <c r="E56" s="113">
        <v>89.99</v>
      </c>
      <c r="F56" s="113">
        <f t="shared" si="0"/>
        <v>2699.7</v>
      </c>
    </row>
    <row r="57" spans="1:6" ht="17.25" x14ac:dyDescent="0.3">
      <c r="A57" s="102">
        <v>52</v>
      </c>
      <c r="B57" s="117" t="s">
        <v>2789</v>
      </c>
      <c r="C57" s="118" t="s">
        <v>2862</v>
      </c>
      <c r="D57" s="118">
        <v>30</v>
      </c>
      <c r="E57" s="113">
        <v>158.4</v>
      </c>
      <c r="F57" s="113">
        <f t="shared" si="0"/>
        <v>4752</v>
      </c>
    </row>
    <row r="58" spans="1:6" ht="17.25" x14ac:dyDescent="0.3">
      <c r="A58" s="102">
        <v>53</v>
      </c>
      <c r="B58" s="117" t="s">
        <v>2790</v>
      </c>
      <c r="C58" s="118" t="s">
        <v>2862</v>
      </c>
      <c r="D58" s="118">
        <v>200</v>
      </c>
      <c r="E58" s="113">
        <v>1.53</v>
      </c>
      <c r="F58" s="113">
        <f t="shared" si="0"/>
        <v>306</v>
      </c>
    </row>
    <row r="59" spans="1:6" ht="17.25" x14ac:dyDescent="0.3">
      <c r="A59" s="102">
        <v>54</v>
      </c>
      <c r="B59" s="117" t="s">
        <v>2791</v>
      </c>
      <c r="C59" s="118" t="s">
        <v>2862</v>
      </c>
      <c r="D59" s="118">
        <v>200</v>
      </c>
      <c r="E59" s="113">
        <v>1.9</v>
      </c>
      <c r="F59" s="113">
        <f t="shared" si="0"/>
        <v>380</v>
      </c>
    </row>
    <row r="60" spans="1:6" ht="17.25" x14ac:dyDescent="0.3">
      <c r="A60" s="102">
        <v>55</v>
      </c>
      <c r="B60" s="117" t="s">
        <v>2792</v>
      </c>
      <c r="C60" s="118" t="s">
        <v>2862</v>
      </c>
      <c r="D60" s="118">
        <v>8</v>
      </c>
      <c r="E60" s="113">
        <v>37.409999999999997</v>
      </c>
      <c r="F60" s="113">
        <f t="shared" si="0"/>
        <v>299.27999999999997</v>
      </c>
    </row>
    <row r="61" spans="1:6" ht="17.25" x14ac:dyDescent="0.3">
      <c r="A61" s="102">
        <v>56</v>
      </c>
      <c r="B61" s="117" t="s">
        <v>2793</v>
      </c>
      <c r="C61" s="118" t="s">
        <v>2862</v>
      </c>
      <c r="D61" s="118">
        <v>6</v>
      </c>
      <c r="E61" s="113">
        <v>35.630000000000003</v>
      </c>
      <c r="F61" s="113">
        <f>D61*E61</f>
        <v>213.78000000000003</v>
      </c>
    </row>
    <row r="62" spans="1:6" ht="17.25" x14ac:dyDescent="0.3">
      <c r="A62" s="102">
        <v>57</v>
      </c>
      <c r="B62" s="117" t="s">
        <v>2794</v>
      </c>
      <c r="C62" s="118" t="s">
        <v>2862</v>
      </c>
      <c r="D62" s="118">
        <v>200</v>
      </c>
      <c r="E62" s="113">
        <v>13.96</v>
      </c>
      <c r="F62" s="113">
        <f t="shared" si="0"/>
        <v>2792</v>
      </c>
    </row>
    <row r="63" spans="1:6" ht="17.25" x14ac:dyDescent="0.3">
      <c r="A63" s="102">
        <v>58</v>
      </c>
      <c r="B63" s="117" t="s">
        <v>2795</v>
      </c>
      <c r="C63" s="118" t="s">
        <v>2862</v>
      </c>
      <c r="D63" s="118">
        <v>200</v>
      </c>
      <c r="E63" s="113">
        <v>17.739999999999998</v>
      </c>
      <c r="F63" s="113">
        <f t="shared" si="0"/>
        <v>3547.9999999999995</v>
      </c>
    </row>
    <row r="64" spans="1:6" ht="17.25" x14ac:dyDescent="0.3">
      <c r="A64" s="102">
        <v>59</v>
      </c>
      <c r="B64" s="117" t="s">
        <v>2796</v>
      </c>
      <c r="C64" s="118" t="s">
        <v>2862</v>
      </c>
      <c r="D64" s="118">
        <v>32</v>
      </c>
      <c r="E64" s="113">
        <v>11.9</v>
      </c>
      <c r="F64" s="113">
        <f t="shared" si="0"/>
        <v>380.8</v>
      </c>
    </row>
    <row r="65" spans="1:6" ht="17.25" x14ac:dyDescent="0.3">
      <c r="A65" s="102">
        <v>60</v>
      </c>
      <c r="B65" s="117" t="s">
        <v>2797</v>
      </c>
      <c r="C65" s="118" t="s">
        <v>2862</v>
      </c>
      <c r="D65" s="118">
        <v>100</v>
      </c>
      <c r="E65" s="113">
        <v>11.8</v>
      </c>
      <c r="F65" s="113">
        <f t="shared" si="0"/>
        <v>1180</v>
      </c>
    </row>
    <row r="66" spans="1:6" ht="108.75" customHeight="1" x14ac:dyDescent="0.3">
      <c r="A66" s="102">
        <v>61</v>
      </c>
      <c r="B66" s="117" t="s">
        <v>2798</v>
      </c>
      <c r="C66" s="118" t="s">
        <v>2862</v>
      </c>
      <c r="D66" s="118">
        <v>30</v>
      </c>
      <c r="E66" s="113">
        <v>82.24</v>
      </c>
      <c r="F66" s="113">
        <f t="shared" si="0"/>
        <v>2467.1999999999998</v>
      </c>
    </row>
    <row r="67" spans="1:6" ht="25.5" x14ac:dyDescent="0.3">
      <c r="A67" s="102">
        <v>62</v>
      </c>
      <c r="B67" s="117" t="s">
        <v>2799</v>
      </c>
      <c r="C67" s="118" t="s">
        <v>2862</v>
      </c>
      <c r="D67" s="118">
        <v>50</v>
      </c>
      <c r="E67" s="113">
        <v>43.05</v>
      </c>
      <c r="F67" s="113">
        <f t="shared" si="0"/>
        <v>2152.5</v>
      </c>
    </row>
    <row r="68" spans="1:6" ht="17.25" x14ac:dyDescent="0.3">
      <c r="A68" s="102">
        <v>63</v>
      </c>
      <c r="B68" s="117" t="s">
        <v>2800</v>
      </c>
      <c r="C68" s="118" t="s">
        <v>2862</v>
      </c>
      <c r="D68" s="118">
        <v>6</v>
      </c>
      <c r="E68" s="113">
        <v>177.4</v>
      </c>
      <c r="F68" s="113">
        <f t="shared" si="0"/>
        <v>1064.4000000000001</v>
      </c>
    </row>
    <row r="69" spans="1:6" ht="17.25" x14ac:dyDescent="0.3">
      <c r="A69" s="102">
        <v>64</v>
      </c>
      <c r="B69" s="117" t="s">
        <v>2801</v>
      </c>
      <c r="C69" s="118" t="s">
        <v>2862</v>
      </c>
      <c r="D69" s="118">
        <v>10</v>
      </c>
      <c r="E69" s="113">
        <v>31.2</v>
      </c>
      <c r="F69" s="113">
        <f t="shared" si="0"/>
        <v>312</v>
      </c>
    </row>
    <row r="70" spans="1:6" ht="17.25" x14ac:dyDescent="0.3">
      <c r="A70" s="102">
        <v>65</v>
      </c>
      <c r="B70" s="117" t="s">
        <v>2802</v>
      </c>
      <c r="C70" s="118" t="s">
        <v>2862</v>
      </c>
      <c r="D70" s="118">
        <v>85</v>
      </c>
      <c r="E70" s="113">
        <v>39.56</v>
      </c>
      <c r="F70" s="113">
        <f t="shared" si="0"/>
        <v>3362.6000000000004</v>
      </c>
    </row>
    <row r="71" spans="1:6" ht="17.25" x14ac:dyDescent="0.3">
      <c r="A71" s="102">
        <v>66</v>
      </c>
      <c r="B71" s="117" t="s">
        <v>2803</v>
      </c>
      <c r="C71" s="118" t="s">
        <v>2862</v>
      </c>
      <c r="D71" s="118">
        <v>177</v>
      </c>
      <c r="E71" s="113">
        <v>23.9</v>
      </c>
      <c r="F71" s="113">
        <f t="shared" ref="F71:F76" si="1">D71*E71</f>
        <v>4230.3</v>
      </c>
    </row>
    <row r="72" spans="1:6" ht="17.25" x14ac:dyDescent="0.3">
      <c r="A72" s="102">
        <v>67</v>
      </c>
      <c r="B72" s="117" t="s">
        <v>2804</v>
      </c>
      <c r="C72" s="118" t="s">
        <v>2862</v>
      </c>
      <c r="D72" s="118">
        <v>30</v>
      </c>
      <c r="E72" s="113">
        <v>19.809999999999999</v>
      </c>
      <c r="F72" s="113">
        <f t="shared" si="1"/>
        <v>594.29999999999995</v>
      </c>
    </row>
    <row r="73" spans="1:6" ht="17.25" x14ac:dyDescent="0.3">
      <c r="A73" s="102">
        <v>68</v>
      </c>
      <c r="B73" s="117" t="s">
        <v>2805</v>
      </c>
      <c r="C73" s="118" t="s">
        <v>2862</v>
      </c>
      <c r="D73" s="118">
        <v>30</v>
      </c>
      <c r="E73" s="113">
        <v>19.809999999999999</v>
      </c>
      <c r="F73" s="113">
        <f t="shared" si="1"/>
        <v>594.29999999999995</v>
      </c>
    </row>
    <row r="74" spans="1:6" ht="17.25" x14ac:dyDescent="0.3">
      <c r="A74" s="102">
        <v>69</v>
      </c>
      <c r="B74" s="117" t="s">
        <v>2806</v>
      </c>
      <c r="C74" s="118" t="s">
        <v>2862</v>
      </c>
      <c r="D74" s="118">
        <v>30</v>
      </c>
      <c r="E74" s="113">
        <v>21.73</v>
      </c>
      <c r="F74" s="113">
        <f t="shared" si="1"/>
        <v>651.9</v>
      </c>
    </row>
    <row r="75" spans="1:6" ht="17.25" x14ac:dyDescent="0.3">
      <c r="A75" s="102">
        <v>70</v>
      </c>
      <c r="B75" s="117" t="s">
        <v>2807</v>
      </c>
      <c r="C75" s="118" t="s">
        <v>2862</v>
      </c>
      <c r="D75" s="118">
        <v>30</v>
      </c>
      <c r="E75" s="113">
        <v>5.44</v>
      </c>
      <c r="F75" s="113">
        <f t="shared" si="1"/>
        <v>163.20000000000002</v>
      </c>
    </row>
    <row r="76" spans="1:6" ht="17.25" x14ac:dyDescent="0.3">
      <c r="A76" s="102">
        <v>71</v>
      </c>
      <c r="B76" s="117" t="s">
        <v>2808</v>
      </c>
      <c r="C76" s="118" t="s">
        <v>2862</v>
      </c>
      <c r="D76" s="118">
        <v>100</v>
      </c>
      <c r="E76" s="113">
        <v>1.25</v>
      </c>
      <c r="F76" s="113">
        <f t="shared" si="1"/>
        <v>125</v>
      </c>
    </row>
    <row r="77" spans="1:6" ht="25.5" x14ac:dyDescent="0.3">
      <c r="A77" s="102">
        <v>72</v>
      </c>
      <c r="B77" s="117" t="s">
        <v>2809</v>
      </c>
      <c r="C77" s="118" t="s">
        <v>2862</v>
      </c>
      <c r="D77" s="118">
        <v>69</v>
      </c>
      <c r="E77" s="113">
        <v>38.630000000000003</v>
      </c>
      <c r="F77" s="113">
        <f>D77*E77</f>
        <v>2665.4700000000003</v>
      </c>
    </row>
    <row r="78" spans="1:6" ht="39.950000000000003" customHeight="1" x14ac:dyDescent="0.3">
      <c r="A78" s="102">
        <v>73</v>
      </c>
      <c r="B78" s="117" t="s">
        <v>2810</v>
      </c>
      <c r="C78" s="118" t="s">
        <v>2893</v>
      </c>
      <c r="D78" s="118">
        <v>13</v>
      </c>
      <c r="E78" s="113">
        <v>101.89</v>
      </c>
      <c r="F78" s="113">
        <f t="shared" ref="F78:F99" si="2">D78*E78</f>
        <v>1324.57</v>
      </c>
    </row>
    <row r="79" spans="1:6" ht="17.25" x14ac:dyDescent="0.3">
      <c r="A79" s="102">
        <v>74</v>
      </c>
      <c r="B79" s="117" t="s">
        <v>2811</v>
      </c>
      <c r="C79" s="118" t="s">
        <v>2862</v>
      </c>
      <c r="D79" s="118">
        <v>7</v>
      </c>
      <c r="E79" s="113">
        <v>28.99</v>
      </c>
      <c r="F79" s="113">
        <f t="shared" si="2"/>
        <v>202.92999999999998</v>
      </c>
    </row>
    <row r="80" spans="1:6" ht="17.25" x14ac:dyDescent="0.3">
      <c r="A80" s="102">
        <v>75</v>
      </c>
      <c r="B80" s="117" t="s">
        <v>2812</v>
      </c>
      <c r="C80" s="118" t="s">
        <v>2862</v>
      </c>
      <c r="D80" s="118">
        <v>27</v>
      </c>
      <c r="E80" s="113">
        <v>9.07</v>
      </c>
      <c r="F80" s="113">
        <f t="shared" si="2"/>
        <v>244.89000000000001</v>
      </c>
    </row>
    <row r="81" spans="1:6" ht="17.25" x14ac:dyDescent="0.3">
      <c r="A81" s="102">
        <v>76</v>
      </c>
      <c r="B81" s="117" t="s">
        <v>2813</v>
      </c>
      <c r="C81" s="118" t="s">
        <v>2862</v>
      </c>
      <c r="D81" s="118">
        <v>30</v>
      </c>
      <c r="E81" s="113">
        <v>6.42</v>
      </c>
      <c r="F81" s="113">
        <f t="shared" si="2"/>
        <v>192.6</v>
      </c>
    </row>
    <row r="82" spans="1:6" ht="17.25" x14ac:dyDescent="0.3">
      <c r="A82" s="102">
        <v>77</v>
      </c>
      <c r="B82" s="117" t="s">
        <v>2814</v>
      </c>
      <c r="C82" s="118" t="s">
        <v>2862</v>
      </c>
      <c r="D82" s="118">
        <v>30</v>
      </c>
      <c r="E82" s="113">
        <v>6.42</v>
      </c>
      <c r="F82" s="113">
        <f t="shared" si="2"/>
        <v>192.6</v>
      </c>
    </row>
    <row r="83" spans="1:6" ht="17.25" x14ac:dyDescent="0.3">
      <c r="A83" s="102">
        <v>78</v>
      </c>
      <c r="B83" s="117" t="s">
        <v>2815</v>
      </c>
      <c r="C83" s="118" t="s">
        <v>2862</v>
      </c>
      <c r="D83" s="118">
        <v>30</v>
      </c>
      <c r="E83" s="113">
        <v>6.42</v>
      </c>
      <c r="F83" s="113">
        <f t="shared" si="2"/>
        <v>192.6</v>
      </c>
    </row>
    <row r="84" spans="1:6" ht="17.25" x14ac:dyDescent="0.3">
      <c r="A84" s="102">
        <v>79</v>
      </c>
      <c r="B84" s="117" t="s">
        <v>2816</v>
      </c>
      <c r="C84" s="118" t="s">
        <v>2862</v>
      </c>
      <c r="D84" s="118">
        <v>10</v>
      </c>
      <c r="E84" s="113">
        <v>63.33</v>
      </c>
      <c r="F84" s="113">
        <f t="shared" si="2"/>
        <v>633.29999999999995</v>
      </c>
    </row>
    <row r="85" spans="1:6" ht="17.25" x14ac:dyDescent="0.3">
      <c r="A85" s="102">
        <v>80</v>
      </c>
      <c r="B85" s="117" t="s">
        <v>2817</v>
      </c>
      <c r="C85" s="118" t="s">
        <v>2862</v>
      </c>
      <c r="D85" s="118">
        <v>40</v>
      </c>
      <c r="E85" s="113">
        <v>31.59</v>
      </c>
      <c r="F85" s="113">
        <f t="shared" si="2"/>
        <v>1263.5999999999999</v>
      </c>
    </row>
    <row r="86" spans="1:6" ht="17.25" x14ac:dyDescent="0.3">
      <c r="A86" s="102">
        <v>81</v>
      </c>
      <c r="B86" s="117" t="s">
        <v>2818</v>
      </c>
      <c r="C86" s="118" t="s">
        <v>2862</v>
      </c>
      <c r="D86" s="118">
        <v>5</v>
      </c>
      <c r="E86" s="113">
        <v>6.02</v>
      </c>
      <c r="F86" s="113">
        <f t="shared" si="2"/>
        <v>30.099999999999998</v>
      </c>
    </row>
    <row r="87" spans="1:6" ht="17.25" x14ac:dyDescent="0.3">
      <c r="A87" s="102">
        <v>82</v>
      </c>
      <c r="B87" s="117" t="s">
        <v>2819</v>
      </c>
      <c r="C87" s="118" t="s">
        <v>2862</v>
      </c>
      <c r="D87" s="118">
        <v>60</v>
      </c>
      <c r="E87" s="113">
        <v>39.9</v>
      </c>
      <c r="F87" s="113">
        <f t="shared" si="2"/>
        <v>2394</v>
      </c>
    </row>
    <row r="88" spans="1:6" ht="17.25" x14ac:dyDescent="0.3">
      <c r="A88" s="102">
        <v>83</v>
      </c>
      <c r="B88" s="117" t="s">
        <v>2820</v>
      </c>
      <c r="C88" s="118" t="s">
        <v>2862</v>
      </c>
      <c r="D88" s="118">
        <v>100</v>
      </c>
      <c r="E88" s="113">
        <v>42.23</v>
      </c>
      <c r="F88" s="113">
        <f t="shared" si="2"/>
        <v>4223</v>
      </c>
    </row>
    <row r="89" spans="1:6" ht="17.25" x14ac:dyDescent="0.3">
      <c r="A89" s="102">
        <v>84</v>
      </c>
      <c r="B89" s="117" t="s">
        <v>2821</v>
      </c>
      <c r="C89" s="118" t="s">
        <v>2862</v>
      </c>
      <c r="D89" s="118">
        <v>100</v>
      </c>
      <c r="E89" s="113">
        <v>123.73</v>
      </c>
      <c r="F89" s="113">
        <f t="shared" si="2"/>
        <v>12373</v>
      </c>
    </row>
    <row r="90" spans="1:6" ht="17.25" x14ac:dyDescent="0.3">
      <c r="A90" s="102">
        <v>85</v>
      </c>
      <c r="B90" s="117" t="s">
        <v>2822</v>
      </c>
      <c r="C90" s="118" t="s">
        <v>2862</v>
      </c>
      <c r="D90" s="118">
        <v>10</v>
      </c>
      <c r="E90" s="113">
        <v>16</v>
      </c>
      <c r="F90" s="113">
        <f t="shared" si="2"/>
        <v>160</v>
      </c>
    </row>
    <row r="91" spans="1:6" ht="17.25" x14ac:dyDescent="0.3">
      <c r="A91" s="102">
        <v>86</v>
      </c>
      <c r="B91" s="117" t="s">
        <v>2823</v>
      </c>
      <c r="C91" s="118" t="s">
        <v>2862</v>
      </c>
      <c r="D91" s="118">
        <v>10</v>
      </c>
      <c r="E91" s="113">
        <v>9.11</v>
      </c>
      <c r="F91" s="113">
        <f t="shared" si="2"/>
        <v>91.1</v>
      </c>
    </row>
    <row r="92" spans="1:6" ht="17.25" x14ac:dyDescent="0.3">
      <c r="A92" s="102">
        <v>87</v>
      </c>
      <c r="B92" s="117" t="s">
        <v>2824</v>
      </c>
      <c r="C92" s="118" t="s">
        <v>2862</v>
      </c>
      <c r="D92" s="118">
        <v>100</v>
      </c>
      <c r="E92" s="113">
        <v>2.4300000000000002</v>
      </c>
      <c r="F92" s="113">
        <f t="shared" si="2"/>
        <v>243.00000000000003</v>
      </c>
    </row>
    <row r="93" spans="1:6" ht="17.25" x14ac:dyDescent="0.3">
      <c r="A93" s="102">
        <v>88</v>
      </c>
      <c r="B93" s="117" t="s">
        <v>2825</v>
      </c>
      <c r="C93" s="118" t="s">
        <v>2862</v>
      </c>
      <c r="D93" s="118">
        <v>100</v>
      </c>
      <c r="E93" s="113">
        <v>1.31</v>
      </c>
      <c r="F93" s="113">
        <f t="shared" si="2"/>
        <v>131</v>
      </c>
    </row>
    <row r="94" spans="1:6" ht="17.25" x14ac:dyDescent="0.3">
      <c r="A94" s="102">
        <v>89</v>
      </c>
      <c r="B94" s="117" t="s">
        <v>2826</v>
      </c>
      <c r="C94" s="118" t="s">
        <v>2862</v>
      </c>
      <c r="D94" s="118">
        <v>1</v>
      </c>
      <c r="E94" s="113">
        <v>119.35</v>
      </c>
      <c r="F94" s="113">
        <f t="shared" si="2"/>
        <v>119.35</v>
      </c>
    </row>
    <row r="95" spans="1:6" ht="27" customHeight="1" x14ac:dyDescent="0.3">
      <c r="A95" s="102">
        <v>90</v>
      </c>
      <c r="B95" s="117" t="s">
        <v>2827</v>
      </c>
      <c r="C95" s="118" t="s">
        <v>2862</v>
      </c>
      <c r="D95" s="118">
        <v>450</v>
      </c>
      <c r="E95" s="113">
        <v>18.18</v>
      </c>
      <c r="F95" s="113">
        <f t="shared" si="2"/>
        <v>8181</v>
      </c>
    </row>
    <row r="96" spans="1:6" ht="24.75" customHeight="1" x14ac:dyDescent="0.3">
      <c r="A96" s="102">
        <v>91</v>
      </c>
      <c r="B96" s="117" t="s">
        <v>2828</v>
      </c>
      <c r="C96" s="118" t="s">
        <v>2862</v>
      </c>
      <c r="D96" s="118">
        <v>450</v>
      </c>
      <c r="E96" s="113">
        <v>18.18</v>
      </c>
      <c r="F96" s="113">
        <f t="shared" si="2"/>
        <v>8181</v>
      </c>
    </row>
    <row r="97" spans="1:6" ht="17.25" x14ac:dyDescent="0.3">
      <c r="A97" s="102">
        <v>92</v>
      </c>
      <c r="B97" s="117" t="s">
        <v>2829</v>
      </c>
      <c r="C97" s="118" t="s">
        <v>2862</v>
      </c>
      <c r="D97" s="118">
        <v>88</v>
      </c>
      <c r="E97" s="113">
        <v>6.19</v>
      </c>
      <c r="F97" s="113">
        <f t="shared" si="2"/>
        <v>544.72</v>
      </c>
    </row>
    <row r="98" spans="1:6" ht="17.25" x14ac:dyDescent="0.3">
      <c r="A98" s="102">
        <v>93</v>
      </c>
      <c r="B98" s="117" t="s">
        <v>2830</v>
      </c>
      <c r="C98" s="118" t="s">
        <v>2862</v>
      </c>
      <c r="D98" s="118">
        <v>130</v>
      </c>
      <c r="E98" s="113">
        <v>8.36</v>
      </c>
      <c r="F98" s="113">
        <f>D98*E98</f>
        <v>1086.8</v>
      </c>
    </row>
    <row r="99" spans="1:6" ht="17.25" x14ac:dyDescent="0.3">
      <c r="A99" s="102">
        <v>94</v>
      </c>
      <c r="B99" s="117" t="s">
        <v>2831</v>
      </c>
      <c r="C99" s="118" t="s">
        <v>2862</v>
      </c>
      <c r="D99" s="118">
        <v>130</v>
      </c>
      <c r="E99" s="113">
        <v>4.8499999999999996</v>
      </c>
      <c r="F99" s="113">
        <f t="shared" si="2"/>
        <v>630.5</v>
      </c>
    </row>
    <row r="100" spans="1:6" ht="17.25" x14ac:dyDescent="0.3">
      <c r="A100" s="102">
        <v>95</v>
      </c>
      <c r="B100" s="117" t="s">
        <v>2832</v>
      </c>
      <c r="C100" s="118" t="s">
        <v>2862</v>
      </c>
      <c r="D100" s="118">
        <v>122</v>
      </c>
      <c r="E100" s="113">
        <v>8.39</v>
      </c>
      <c r="F100" s="113">
        <f>D100*E100</f>
        <v>1023.58</v>
      </c>
    </row>
    <row r="101" spans="1:6" ht="17.25" x14ac:dyDescent="0.3">
      <c r="A101" s="102">
        <v>96</v>
      </c>
      <c r="B101" s="117" t="s">
        <v>2833</v>
      </c>
      <c r="C101" s="118" t="s">
        <v>2862</v>
      </c>
      <c r="D101" s="118">
        <v>50</v>
      </c>
      <c r="E101" s="113">
        <v>2.2799999999999998</v>
      </c>
      <c r="F101" s="113">
        <f t="shared" ref="F101:F108" si="3">D101*E101</f>
        <v>113.99999999999999</v>
      </c>
    </row>
    <row r="102" spans="1:6" ht="17.25" x14ac:dyDescent="0.3">
      <c r="A102" s="102">
        <v>97</v>
      </c>
      <c r="B102" s="117" t="s">
        <v>2834</v>
      </c>
      <c r="C102" s="118" t="s">
        <v>2862</v>
      </c>
      <c r="D102" s="118">
        <v>50</v>
      </c>
      <c r="E102" s="113">
        <v>0.19</v>
      </c>
      <c r="F102" s="113">
        <f t="shared" si="3"/>
        <v>9.5</v>
      </c>
    </row>
    <row r="103" spans="1:6" ht="17.25" x14ac:dyDescent="0.3">
      <c r="A103" s="102">
        <v>98</v>
      </c>
      <c r="B103" s="117" t="s">
        <v>2835</v>
      </c>
      <c r="C103" s="118" t="s">
        <v>2862</v>
      </c>
      <c r="D103" s="118">
        <v>5</v>
      </c>
      <c r="E103" s="113">
        <v>143.9</v>
      </c>
      <c r="F103" s="113">
        <f t="shared" si="3"/>
        <v>719.5</v>
      </c>
    </row>
    <row r="104" spans="1:6" ht="17.25" x14ac:dyDescent="0.3">
      <c r="A104" s="102">
        <v>99</v>
      </c>
      <c r="B104" s="117" t="s">
        <v>2836</v>
      </c>
      <c r="C104" s="118" t="s">
        <v>2862</v>
      </c>
      <c r="D104" s="118">
        <v>140</v>
      </c>
      <c r="E104" s="113">
        <v>50.9</v>
      </c>
      <c r="F104" s="113">
        <f t="shared" si="3"/>
        <v>7126</v>
      </c>
    </row>
    <row r="105" spans="1:6" ht="17.25" x14ac:dyDescent="0.3">
      <c r="A105" s="102">
        <v>100</v>
      </c>
      <c r="B105" s="117" t="s">
        <v>2837</v>
      </c>
      <c r="C105" s="118" t="s">
        <v>2862</v>
      </c>
      <c r="D105" s="118">
        <v>200</v>
      </c>
      <c r="E105" s="113">
        <v>1.18</v>
      </c>
      <c r="F105" s="113">
        <f t="shared" si="3"/>
        <v>236</v>
      </c>
    </row>
    <row r="106" spans="1:6" ht="25.5" x14ac:dyDescent="0.3">
      <c r="A106" s="102">
        <v>101</v>
      </c>
      <c r="B106" s="117" t="s">
        <v>2838</v>
      </c>
      <c r="C106" s="118" t="s">
        <v>2862</v>
      </c>
      <c r="D106" s="118">
        <v>10</v>
      </c>
      <c r="E106" s="113">
        <v>78.900000000000006</v>
      </c>
      <c r="F106" s="113">
        <f t="shared" si="3"/>
        <v>789</v>
      </c>
    </row>
    <row r="107" spans="1:6" ht="17.25" x14ac:dyDescent="0.3">
      <c r="A107" s="102">
        <v>102</v>
      </c>
      <c r="B107" s="117" t="s">
        <v>2839</v>
      </c>
      <c r="C107" s="118" t="s">
        <v>2862</v>
      </c>
      <c r="D107" s="118">
        <v>274</v>
      </c>
      <c r="E107" s="113">
        <v>6.39</v>
      </c>
      <c r="F107" s="113">
        <f t="shared" si="3"/>
        <v>1750.86</v>
      </c>
    </row>
    <row r="108" spans="1:6" ht="17.25" x14ac:dyDescent="0.3">
      <c r="A108" s="102">
        <v>103</v>
      </c>
      <c r="B108" s="117" t="s">
        <v>2840</v>
      </c>
      <c r="C108" s="118" t="s">
        <v>2862</v>
      </c>
      <c r="D108" s="118">
        <v>115</v>
      </c>
      <c r="E108" s="113">
        <v>13.06</v>
      </c>
      <c r="F108" s="113">
        <f t="shared" si="3"/>
        <v>1501.9</v>
      </c>
    </row>
    <row r="109" spans="1:6" ht="17.25" x14ac:dyDescent="0.3">
      <c r="A109" s="102">
        <v>104</v>
      </c>
      <c r="B109" s="117" t="s">
        <v>2841</v>
      </c>
      <c r="C109" s="118" t="s">
        <v>2862</v>
      </c>
      <c r="D109" s="118">
        <v>6</v>
      </c>
      <c r="E109" s="113">
        <v>72.37</v>
      </c>
      <c r="F109" s="113">
        <f>D109*E109</f>
        <v>434.22</v>
      </c>
    </row>
    <row r="110" spans="1:6" ht="25.5" x14ac:dyDescent="0.3">
      <c r="A110" s="102">
        <v>105</v>
      </c>
      <c r="B110" s="117" t="s">
        <v>2842</v>
      </c>
      <c r="C110" s="118" t="s">
        <v>2862</v>
      </c>
      <c r="D110" s="118">
        <v>5</v>
      </c>
      <c r="E110" s="113">
        <v>23.9</v>
      </c>
      <c r="F110" s="113">
        <f t="shared" ref="F110:F117" si="4">D110*E110</f>
        <v>119.5</v>
      </c>
    </row>
    <row r="111" spans="1:6" ht="25.5" x14ac:dyDescent="0.3">
      <c r="A111" s="102">
        <v>106</v>
      </c>
      <c r="B111" s="117" t="s">
        <v>2843</v>
      </c>
      <c r="C111" s="118" t="s">
        <v>2862</v>
      </c>
      <c r="D111" s="118">
        <v>65</v>
      </c>
      <c r="E111" s="113">
        <v>54.36</v>
      </c>
      <c r="F111" s="113">
        <f t="shared" si="4"/>
        <v>3533.4</v>
      </c>
    </row>
    <row r="112" spans="1:6" ht="25.5" x14ac:dyDescent="0.3">
      <c r="A112" s="102">
        <v>107</v>
      </c>
      <c r="B112" s="117" t="s">
        <v>2844</v>
      </c>
      <c r="C112" s="118" t="s">
        <v>2862</v>
      </c>
      <c r="D112" s="118">
        <v>10</v>
      </c>
      <c r="E112" s="113">
        <v>27.9</v>
      </c>
      <c r="F112" s="113">
        <f t="shared" si="4"/>
        <v>279</v>
      </c>
    </row>
    <row r="113" spans="1:6" ht="17.25" x14ac:dyDescent="0.3">
      <c r="A113" s="102">
        <v>108</v>
      </c>
      <c r="B113" s="117" t="s">
        <v>2845</v>
      </c>
      <c r="C113" s="118" t="s">
        <v>2862</v>
      </c>
      <c r="D113" s="118">
        <v>6</v>
      </c>
      <c r="E113" s="113">
        <v>43.3</v>
      </c>
      <c r="F113" s="113">
        <f t="shared" si="4"/>
        <v>259.79999999999995</v>
      </c>
    </row>
    <row r="114" spans="1:6" ht="17.25" x14ac:dyDescent="0.3">
      <c r="A114" s="102">
        <v>109</v>
      </c>
      <c r="B114" s="117" t="s">
        <v>2846</v>
      </c>
      <c r="C114" s="118" t="s">
        <v>2862</v>
      </c>
      <c r="D114" s="118">
        <v>30</v>
      </c>
      <c r="E114" s="113">
        <v>39.630000000000003</v>
      </c>
      <c r="F114" s="113">
        <f t="shared" si="4"/>
        <v>1188.9000000000001</v>
      </c>
    </row>
    <row r="115" spans="1:6" ht="17.25" x14ac:dyDescent="0.3">
      <c r="A115" s="102">
        <v>110</v>
      </c>
      <c r="B115" s="117" t="s">
        <v>2847</v>
      </c>
      <c r="C115" s="118" t="s">
        <v>2862</v>
      </c>
      <c r="D115" s="118">
        <v>30</v>
      </c>
      <c r="E115" s="113">
        <v>12.35</v>
      </c>
      <c r="F115" s="113">
        <f t="shared" si="4"/>
        <v>370.5</v>
      </c>
    </row>
    <row r="116" spans="1:6" ht="17.25" x14ac:dyDescent="0.3">
      <c r="A116" s="102">
        <v>111</v>
      </c>
      <c r="B116" s="117" t="s">
        <v>2848</v>
      </c>
      <c r="C116" s="118" t="s">
        <v>2862</v>
      </c>
      <c r="D116" s="118">
        <v>30</v>
      </c>
      <c r="E116" s="113">
        <v>12.35</v>
      </c>
      <c r="F116" s="113">
        <f t="shared" si="4"/>
        <v>370.5</v>
      </c>
    </row>
    <row r="117" spans="1:6" ht="17.25" x14ac:dyDescent="0.3">
      <c r="A117" s="102">
        <v>112</v>
      </c>
      <c r="B117" s="117" t="s">
        <v>2849</v>
      </c>
      <c r="C117" s="118" t="s">
        <v>2862</v>
      </c>
      <c r="D117" s="118">
        <v>14</v>
      </c>
      <c r="E117" s="113">
        <v>16.7</v>
      </c>
      <c r="F117" s="113">
        <f t="shared" si="4"/>
        <v>233.79999999999998</v>
      </c>
    </row>
    <row r="118" spans="1:6" ht="17.25" x14ac:dyDescent="0.3">
      <c r="A118" s="102">
        <v>113</v>
      </c>
      <c r="B118" s="117" t="s">
        <v>2850</v>
      </c>
      <c r="C118" s="118" t="s">
        <v>2862</v>
      </c>
      <c r="D118" s="118">
        <v>100</v>
      </c>
      <c r="E118" s="113">
        <v>1.2</v>
      </c>
      <c r="F118" s="113">
        <f>D118*E118</f>
        <v>120</v>
      </c>
    </row>
    <row r="119" spans="1:6" ht="17.25" x14ac:dyDescent="0.3">
      <c r="A119" s="102">
        <v>114</v>
      </c>
      <c r="B119" s="117" t="s">
        <v>2851</v>
      </c>
      <c r="C119" s="118" t="s">
        <v>2862</v>
      </c>
      <c r="D119" s="118">
        <v>150</v>
      </c>
      <c r="E119" s="113">
        <v>1.72</v>
      </c>
      <c r="F119" s="113">
        <f t="shared" ref="F119:F131" si="5">D119*E119</f>
        <v>258</v>
      </c>
    </row>
    <row r="120" spans="1:6" ht="17.25" x14ac:dyDescent="0.3">
      <c r="A120" s="102">
        <v>115</v>
      </c>
      <c r="B120" s="117" t="s">
        <v>2852</v>
      </c>
      <c r="C120" s="118" t="s">
        <v>2862</v>
      </c>
      <c r="D120" s="118">
        <v>10</v>
      </c>
      <c r="E120" s="113">
        <v>3</v>
      </c>
      <c r="F120" s="113">
        <f t="shared" si="5"/>
        <v>30</v>
      </c>
    </row>
    <row r="121" spans="1:6" ht="17.25" x14ac:dyDescent="0.3">
      <c r="A121" s="102">
        <v>116</v>
      </c>
      <c r="B121" s="117" t="s">
        <v>2853</v>
      </c>
      <c r="C121" s="118" t="s">
        <v>2862</v>
      </c>
      <c r="D121" s="118">
        <v>10</v>
      </c>
      <c r="E121" s="114">
        <v>2.78</v>
      </c>
      <c r="F121" s="113">
        <f t="shared" si="5"/>
        <v>27.799999999999997</v>
      </c>
    </row>
    <row r="122" spans="1:6" ht="17.25" x14ac:dyDescent="0.3">
      <c r="A122" s="102">
        <v>117</v>
      </c>
      <c r="B122" s="117" t="s">
        <v>2895</v>
      </c>
      <c r="C122" s="118" t="s">
        <v>2894</v>
      </c>
      <c r="D122" s="118">
        <v>50</v>
      </c>
      <c r="E122" s="114">
        <v>12</v>
      </c>
      <c r="F122" s="113">
        <f t="shared" si="5"/>
        <v>600</v>
      </c>
    </row>
    <row r="123" spans="1:6" ht="17.25" x14ac:dyDescent="0.3">
      <c r="A123" s="102">
        <v>118</v>
      </c>
      <c r="B123" s="117" t="s">
        <v>2896</v>
      </c>
      <c r="C123" s="118" t="s">
        <v>2894</v>
      </c>
      <c r="D123" s="118">
        <v>50</v>
      </c>
      <c r="E123" s="114">
        <v>5.18</v>
      </c>
      <c r="F123" s="113">
        <f t="shared" si="5"/>
        <v>259</v>
      </c>
    </row>
    <row r="124" spans="1:6" ht="17.25" x14ac:dyDescent="0.3">
      <c r="A124" s="102">
        <v>119</v>
      </c>
      <c r="B124" s="117" t="s">
        <v>2897</v>
      </c>
      <c r="C124" s="118" t="s">
        <v>2894</v>
      </c>
      <c r="D124" s="118">
        <v>50</v>
      </c>
      <c r="E124" s="114">
        <v>16.260000000000002</v>
      </c>
      <c r="F124" s="113">
        <f t="shared" si="5"/>
        <v>813.00000000000011</v>
      </c>
    </row>
    <row r="125" spans="1:6" ht="17.25" x14ac:dyDescent="0.3">
      <c r="A125" s="102">
        <v>120</v>
      </c>
      <c r="B125" s="117" t="s">
        <v>2854</v>
      </c>
      <c r="C125" s="118" t="s">
        <v>2862</v>
      </c>
      <c r="D125" s="118">
        <v>4</v>
      </c>
      <c r="E125" s="114">
        <v>218</v>
      </c>
      <c r="F125" s="113">
        <f t="shared" si="5"/>
        <v>872</v>
      </c>
    </row>
    <row r="126" spans="1:6" ht="25.5" x14ac:dyDescent="0.3">
      <c r="A126" s="102">
        <v>121</v>
      </c>
      <c r="B126" s="117" t="s">
        <v>2855</v>
      </c>
      <c r="C126" s="118" t="s">
        <v>2862</v>
      </c>
      <c r="D126" s="118">
        <v>10</v>
      </c>
      <c r="E126" s="114">
        <v>28.47</v>
      </c>
      <c r="F126" s="113">
        <f t="shared" si="5"/>
        <v>284.7</v>
      </c>
    </row>
    <row r="127" spans="1:6" ht="17.25" x14ac:dyDescent="0.3">
      <c r="A127" s="102">
        <v>122</v>
      </c>
      <c r="B127" s="117" t="s">
        <v>2856</v>
      </c>
      <c r="C127" s="118" t="s">
        <v>2862</v>
      </c>
      <c r="D127" s="118">
        <v>110</v>
      </c>
      <c r="E127" s="114">
        <v>4.0199999999999996</v>
      </c>
      <c r="F127" s="113">
        <f t="shared" si="5"/>
        <v>442.19999999999993</v>
      </c>
    </row>
    <row r="128" spans="1:6" ht="17.25" x14ac:dyDescent="0.3">
      <c r="A128" s="102">
        <v>123</v>
      </c>
      <c r="B128" s="117" t="s">
        <v>2857</v>
      </c>
      <c r="C128" s="118" t="s">
        <v>2862</v>
      </c>
      <c r="D128" s="118">
        <v>130</v>
      </c>
      <c r="E128" s="114">
        <v>2.0299999999999998</v>
      </c>
      <c r="F128" s="113">
        <f t="shared" si="5"/>
        <v>263.89999999999998</v>
      </c>
    </row>
    <row r="129" spans="1:6" ht="17.25" x14ac:dyDescent="0.3">
      <c r="A129" s="102">
        <v>124</v>
      </c>
      <c r="B129" s="117" t="s">
        <v>2858</v>
      </c>
      <c r="C129" s="118" t="s">
        <v>2862</v>
      </c>
      <c r="D129" s="118">
        <v>20</v>
      </c>
      <c r="E129" s="114">
        <v>7.7</v>
      </c>
      <c r="F129" s="113">
        <f t="shared" si="5"/>
        <v>154</v>
      </c>
    </row>
    <row r="130" spans="1:6" ht="17.25" x14ac:dyDescent="0.3">
      <c r="A130" s="102">
        <v>125</v>
      </c>
      <c r="B130" s="117" t="s">
        <v>2859</v>
      </c>
      <c r="C130" s="118" t="s">
        <v>2862</v>
      </c>
      <c r="D130" s="118">
        <v>10</v>
      </c>
      <c r="E130" s="114">
        <v>2.29</v>
      </c>
      <c r="F130" s="113">
        <f t="shared" si="5"/>
        <v>22.9</v>
      </c>
    </row>
    <row r="131" spans="1:6" ht="17.25" x14ac:dyDescent="0.3">
      <c r="A131" s="102">
        <v>126</v>
      </c>
      <c r="B131" s="117" t="s">
        <v>2860</v>
      </c>
      <c r="C131" s="118" t="s">
        <v>2862</v>
      </c>
      <c r="D131" s="118">
        <v>130</v>
      </c>
      <c r="E131" s="114">
        <v>5.39</v>
      </c>
      <c r="F131" s="113">
        <f t="shared" si="5"/>
        <v>700.69999999999993</v>
      </c>
    </row>
    <row r="132" spans="1:6" ht="56.25" customHeight="1" x14ac:dyDescent="0.3">
      <c r="A132" s="134" t="s">
        <v>2733</v>
      </c>
      <c r="B132" s="135"/>
      <c r="C132" s="135"/>
      <c r="D132" s="136"/>
      <c r="E132" s="131">
        <f>SUM(F6:F131)</f>
        <v>144116.51000000004</v>
      </c>
      <c r="F132" s="133"/>
    </row>
    <row r="133" spans="1:6" s="105" customFormat="1" ht="36" customHeight="1" x14ac:dyDescent="0.25">
      <c r="A133" s="131" t="s">
        <v>2737</v>
      </c>
      <c r="B133" s="132"/>
      <c r="C133" s="132"/>
      <c r="D133" s="132"/>
      <c r="E133" s="132"/>
      <c r="F133" s="133"/>
    </row>
    <row r="134" spans="1:6" ht="17.25" x14ac:dyDescent="0.3">
      <c r="A134" s="102">
        <v>1</v>
      </c>
      <c r="B134" s="119" t="s">
        <v>2863</v>
      </c>
      <c r="C134" s="118" t="s">
        <v>2862</v>
      </c>
      <c r="D134" s="120">
        <v>1</v>
      </c>
      <c r="E134" s="114">
        <v>432.5</v>
      </c>
      <c r="F134" s="115">
        <f>D134*E134</f>
        <v>432.5</v>
      </c>
    </row>
    <row r="135" spans="1:6" ht="17.25" x14ac:dyDescent="0.3">
      <c r="A135" s="102">
        <v>2</v>
      </c>
      <c r="B135" s="119" t="s">
        <v>2864</v>
      </c>
      <c r="C135" s="118" t="s">
        <v>2862</v>
      </c>
      <c r="D135" s="120">
        <v>1</v>
      </c>
      <c r="E135" s="114">
        <v>547.6</v>
      </c>
      <c r="F135" s="115">
        <f t="shared" ref="F135:F163" si="6">D135*E135</f>
        <v>547.6</v>
      </c>
    </row>
    <row r="136" spans="1:6" ht="17.25" x14ac:dyDescent="0.3">
      <c r="A136" s="102">
        <v>3</v>
      </c>
      <c r="B136" s="119" t="s">
        <v>2865</v>
      </c>
      <c r="C136" s="118" t="s">
        <v>2862</v>
      </c>
      <c r="D136" s="120">
        <v>41</v>
      </c>
      <c r="E136" s="114">
        <v>48.99</v>
      </c>
      <c r="F136" s="115">
        <f t="shared" si="6"/>
        <v>2008.5900000000001</v>
      </c>
    </row>
    <row r="137" spans="1:6" ht="17.25" x14ac:dyDescent="0.3">
      <c r="A137" s="102">
        <v>4</v>
      </c>
      <c r="B137" s="119" t="s">
        <v>2866</v>
      </c>
      <c r="C137" s="118" t="s">
        <v>2862</v>
      </c>
      <c r="D137" s="120">
        <v>104</v>
      </c>
      <c r="E137" s="114">
        <v>48.94</v>
      </c>
      <c r="F137" s="115">
        <f t="shared" si="6"/>
        <v>5089.76</v>
      </c>
    </row>
    <row r="138" spans="1:6" ht="17.25" x14ac:dyDescent="0.3">
      <c r="A138" s="102">
        <v>5</v>
      </c>
      <c r="B138" s="119" t="s">
        <v>2867</v>
      </c>
      <c r="C138" s="118" t="s">
        <v>2862</v>
      </c>
      <c r="D138" s="120">
        <v>108</v>
      </c>
      <c r="E138" s="114">
        <v>50.9</v>
      </c>
      <c r="F138" s="115">
        <f t="shared" si="6"/>
        <v>5497.2</v>
      </c>
    </row>
    <row r="139" spans="1:6" ht="17.25" x14ac:dyDescent="0.3">
      <c r="A139" s="102">
        <v>6</v>
      </c>
      <c r="B139" s="119" t="s">
        <v>2868</v>
      </c>
      <c r="C139" s="118" t="s">
        <v>2862</v>
      </c>
      <c r="D139" s="120">
        <v>76</v>
      </c>
      <c r="E139" s="114">
        <v>43.89</v>
      </c>
      <c r="F139" s="115">
        <f t="shared" si="6"/>
        <v>3335.64</v>
      </c>
    </row>
    <row r="140" spans="1:6" ht="17.25" x14ac:dyDescent="0.3">
      <c r="A140" s="102">
        <v>7</v>
      </c>
      <c r="B140" s="119" t="s">
        <v>2869</v>
      </c>
      <c r="C140" s="118" t="s">
        <v>2862</v>
      </c>
      <c r="D140" s="120">
        <v>134</v>
      </c>
      <c r="E140" s="114">
        <v>49.25</v>
      </c>
      <c r="F140" s="115">
        <f t="shared" si="6"/>
        <v>6599.5</v>
      </c>
    </row>
    <row r="141" spans="1:6" ht="17.25" x14ac:dyDescent="0.3">
      <c r="A141" s="102">
        <v>8</v>
      </c>
      <c r="B141" s="119" t="s">
        <v>2870</v>
      </c>
      <c r="C141" s="118" t="s">
        <v>2862</v>
      </c>
      <c r="D141" s="120">
        <v>71</v>
      </c>
      <c r="E141" s="114">
        <v>39.590000000000003</v>
      </c>
      <c r="F141" s="115">
        <f t="shared" si="6"/>
        <v>2810.8900000000003</v>
      </c>
    </row>
    <row r="142" spans="1:6" ht="17.25" x14ac:dyDescent="0.3">
      <c r="A142" s="102">
        <v>9</v>
      </c>
      <c r="B142" s="119" t="s">
        <v>2871</v>
      </c>
      <c r="C142" s="118" t="s">
        <v>2862</v>
      </c>
      <c r="D142" s="120">
        <v>48</v>
      </c>
      <c r="E142" s="114">
        <v>38.39</v>
      </c>
      <c r="F142" s="115">
        <f t="shared" si="6"/>
        <v>1842.72</v>
      </c>
    </row>
    <row r="143" spans="1:6" ht="17.25" x14ac:dyDescent="0.3">
      <c r="A143" s="102">
        <v>10</v>
      </c>
      <c r="B143" s="119" t="s">
        <v>2872</v>
      </c>
      <c r="C143" s="118" t="s">
        <v>2862</v>
      </c>
      <c r="D143" s="120">
        <v>11</v>
      </c>
      <c r="E143" s="114">
        <v>41.99</v>
      </c>
      <c r="F143" s="115">
        <f t="shared" si="6"/>
        <v>461.89000000000004</v>
      </c>
    </row>
    <row r="144" spans="1:6" ht="17.25" x14ac:dyDescent="0.3">
      <c r="A144" s="102">
        <v>11</v>
      </c>
      <c r="B144" s="119" t="s">
        <v>2873</v>
      </c>
      <c r="C144" s="118" t="s">
        <v>2862</v>
      </c>
      <c r="D144" s="120">
        <v>38</v>
      </c>
      <c r="E144" s="114">
        <v>12.55</v>
      </c>
      <c r="F144" s="115">
        <f t="shared" si="6"/>
        <v>476.90000000000003</v>
      </c>
    </row>
    <row r="145" spans="1:6" ht="17.25" x14ac:dyDescent="0.3">
      <c r="A145" s="102">
        <v>12</v>
      </c>
      <c r="B145" s="119" t="s">
        <v>2874</v>
      </c>
      <c r="C145" s="118" t="s">
        <v>2862</v>
      </c>
      <c r="D145" s="120">
        <v>140</v>
      </c>
      <c r="E145" s="114">
        <v>11.72</v>
      </c>
      <c r="F145" s="115">
        <f t="shared" si="6"/>
        <v>1640.8000000000002</v>
      </c>
    </row>
    <row r="146" spans="1:6" ht="17.25" x14ac:dyDescent="0.3">
      <c r="A146" s="102">
        <v>13</v>
      </c>
      <c r="B146" s="119" t="s">
        <v>2875</v>
      </c>
      <c r="C146" s="118" t="s">
        <v>2862</v>
      </c>
      <c r="D146" s="120">
        <v>183</v>
      </c>
      <c r="E146" s="114">
        <v>11.72</v>
      </c>
      <c r="F146" s="115">
        <f t="shared" si="6"/>
        <v>2144.7600000000002</v>
      </c>
    </row>
    <row r="147" spans="1:6" ht="17.25" x14ac:dyDescent="0.3">
      <c r="A147" s="102">
        <v>14</v>
      </c>
      <c r="B147" s="119" t="s">
        <v>2876</v>
      </c>
      <c r="C147" s="118" t="s">
        <v>2862</v>
      </c>
      <c r="D147" s="120">
        <v>57</v>
      </c>
      <c r="E147" s="114">
        <v>11.72</v>
      </c>
      <c r="F147" s="115">
        <f t="shared" si="6"/>
        <v>668.04000000000008</v>
      </c>
    </row>
    <row r="148" spans="1:6" ht="17.25" x14ac:dyDescent="0.3">
      <c r="A148" s="102">
        <v>15</v>
      </c>
      <c r="B148" s="119" t="s">
        <v>2877</v>
      </c>
      <c r="C148" s="118" t="s">
        <v>2862</v>
      </c>
      <c r="D148" s="120">
        <v>30</v>
      </c>
      <c r="E148" s="114">
        <v>11.72</v>
      </c>
      <c r="F148" s="115">
        <f t="shared" si="6"/>
        <v>351.6</v>
      </c>
    </row>
    <row r="149" spans="1:6" ht="17.25" x14ac:dyDescent="0.3">
      <c r="A149" s="102">
        <v>16</v>
      </c>
      <c r="B149" s="119" t="s">
        <v>2878</v>
      </c>
      <c r="C149" s="118" t="s">
        <v>2862</v>
      </c>
      <c r="D149" s="120">
        <v>18</v>
      </c>
      <c r="E149" s="116">
        <v>14.65</v>
      </c>
      <c r="F149" s="115">
        <f t="shared" si="6"/>
        <v>263.7</v>
      </c>
    </row>
    <row r="150" spans="1:6" ht="17.25" x14ac:dyDescent="0.3">
      <c r="A150" s="102">
        <v>17</v>
      </c>
      <c r="B150" s="119" t="s">
        <v>2879</v>
      </c>
      <c r="C150" s="118" t="s">
        <v>2862</v>
      </c>
      <c r="D150" s="120">
        <v>7</v>
      </c>
      <c r="E150" s="116">
        <v>288.95999999999998</v>
      </c>
      <c r="F150" s="115">
        <f t="shared" si="6"/>
        <v>2022.7199999999998</v>
      </c>
    </row>
    <row r="151" spans="1:6" ht="17.25" x14ac:dyDescent="0.3">
      <c r="A151" s="102">
        <v>18</v>
      </c>
      <c r="B151" s="119" t="s">
        <v>2880</v>
      </c>
      <c r="C151" s="118" t="s">
        <v>2862</v>
      </c>
      <c r="D151" s="120">
        <v>30</v>
      </c>
      <c r="E151" s="116">
        <v>58.99</v>
      </c>
      <c r="F151" s="115">
        <f t="shared" si="6"/>
        <v>1769.7</v>
      </c>
    </row>
    <row r="152" spans="1:6" ht="17.25" x14ac:dyDescent="0.3">
      <c r="A152" s="102">
        <v>19</v>
      </c>
      <c r="B152" s="119" t="s">
        <v>2881</v>
      </c>
      <c r="C152" s="118" t="s">
        <v>2862</v>
      </c>
      <c r="D152" s="120">
        <v>4</v>
      </c>
      <c r="E152" s="116">
        <v>308.68</v>
      </c>
      <c r="F152" s="115">
        <f t="shared" si="6"/>
        <v>1234.72</v>
      </c>
    </row>
    <row r="153" spans="1:6" ht="17.25" x14ac:dyDescent="0.3">
      <c r="A153" s="102">
        <v>20</v>
      </c>
      <c r="B153" s="119" t="s">
        <v>2882</v>
      </c>
      <c r="C153" s="118" t="s">
        <v>2862</v>
      </c>
      <c r="D153" s="120">
        <v>30</v>
      </c>
      <c r="E153" s="116">
        <v>58.99</v>
      </c>
      <c r="F153" s="115">
        <f t="shared" si="6"/>
        <v>1769.7</v>
      </c>
    </row>
    <row r="154" spans="1:6" ht="17.25" x14ac:dyDescent="0.3">
      <c r="A154" s="102">
        <v>21</v>
      </c>
      <c r="B154" s="119" t="s">
        <v>2883</v>
      </c>
      <c r="C154" s="118" t="s">
        <v>2862</v>
      </c>
      <c r="D154" s="120">
        <v>35</v>
      </c>
      <c r="E154" s="116">
        <v>58.99</v>
      </c>
      <c r="F154" s="115">
        <f t="shared" si="6"/>
        <v>2064.65</v>
      </c>
    </row>
    <row r="155" spans="1:6" ht="17.25" x14ac:dyDescent="0.3">
      <c r="A155" s="102">
        <v>22</v>
      </c>
      <c r="B155" s="119" t="s">
        <v>2884</v>
      </c>
      <c r="C155" s="118" t="s">
        <v>2862</v>
      </c>
      <c r="D155" s="120">
        <v>30</v>
      </c>
      <c r="E155" s="116">
        <v>69.989999999999995</v>
      </c>
      <c r="F155" s="115">
        <f t="shared" si="6"/>
        <v>2099.6999999999998</v>
      </c>
    </row>
    <row r="156" spans="1:6" ht="17.25" x14ac:dyDescent="0.3">
      <c r="A156" s="102">
        <v>23</v>
      </c>
      <c r="B156" s="119" t="s">
        <v>2885</v>
      </c>
      <c r="C156" s="118" t="s">
        <v>2862</v>
      </c>
      <c r="D156" s="120">
        <v>35</v>
      </c>
      <c r="E156" s="116">
        <v>69.989999999999995</v>
      </c>
      <c r="F156" s="115">
        <f t="shared" si="6"/>
        <v>2449.6499999999996</v>
      </c>
    </row>
    <row r="157" spans="1:6" ht="17.25" x14ac:dyDescent="0.3">
      <c r="A157" s="102">
        <v>24</v>
      </c>
      <c r="B157" s="119" t="s">
        <v>2886</v>
      </c>
      <c r="C157" s="118" t="s">
        <v>2862</v>
      </c>
      <c r="D157" s="120">
        <v>10</v>
      </c>
      <c r="E157" s="116">
        <v>80.72</v>
      </c>
      <c r="F157" s="115">
        <f t="shared" si="6"/>
        <v>807.2</v>
      </c>
    </row>
    <row r="158" spans="1:6" ht="17.25" x14ac:dyDescent="0.3">
      <c r="A158" s="102">
        <v>25</v>
      </c>
      <c r="B158" s="119" t="s">
        <v>2887</v>
      </c>
      <c r="C158" s="118" t="s">
        <v>2862</v>
      </c>
      <c r="D158" s="120">
        <v>12</v>
      </c>
      <c r="E158" s="116">
        <v>76.260000000000005</v>
      </c>
      <c r="F158" s="115">
        <f t="shared" si="6"/>
        <v>915.12000000000012</v>
      </c>
    </row>
    <row r="159" spans="1:6" ht="17.25" x14ac:dyDescent="0.3">
      <c r="A159" s="102">
        <v>26</v>
      </c>
      <c r="B159" s="119" t="s">
        <v>2888</v>
      </c>
      <c r="C159" s="118" t="s">
        <v>2862</v>
      </c>
      <c r="D159" s="120">
        <v>19</v>
      </c>
      <c r="E159" s="116">
        <v>99.28</v>
      </c>
      <c r="F159" s="115">
        <f t="shared" si="6"/>
        <v>1886.32</v>
      </c>
    </row>
    <row r="160" spans="1:6" ht="17.25" x14ac:dyDescent="0.3">
      <c r="A160" s="102">
        <v>27</v>
      </c>
      <c r="B160" s="119" t="s">
        <v>2889</v>
      </c>
      <c r="C160" s="118" t="s">
        <v>2862</v>
      </c>
      <c r="D160" s="120">
        <v>4</v>
      </c>
      <c r="E160" s="116">
        <v>79.569999999999993</v>
      </c>
      <c r="F160" s="115">
        <f t="shared" si="6"/>
        <v>318.27999999999997</v>
      </c>
    </row>
    <row r="161" spans="1:6" ht="17.25" x14ac:dyDescent="0.3">
      <c r="A161" s="102">
        <v>28</v>
      </c>
      <c r="B161" s="119" t="s">
        <v>2890</v>
      </c>
      <c r="C161" s="118" t="s">
        <v>2862</v>
      </c>
      <c r="D161" s="120">
        <v>1</v>
      </c>
      <c r="E161" s="116">
        <v>97.63</v>
      </c>
      <c r="F161" s="115">
        <f t="shared" si="6"/>
        <v>97.63</v>
      </c>
    </row>
    <row r="162" spans="1:6" ht="17.25" x14ac:dyDescent="0.3">
      <c r="A162" s="102">
        <v>29</v>
      </c>
      <c r="B162" s="119" t="s">
        <v>2891</v>
      </c>
      <c r="C162" s="118" t="s">
        <v>2862</v>
      </c>
      <c r="D162" s="120">
        <v>10</v>
      </c>
      <c r="E162" s="116">
        <v>957.99</v>
      </c>
      <c r="F162" s="115">
        <f t="shared" si="6"/>
        <v>9579.9</v>
      </c>
    </row>
    <row r="163" spans="1:6" ht="17.25" x14ac:dyDescent="0.3">
      <c r="A163" s="102">
        <v>30</v>
      </c>
      <c r="B163" s="119" t="s">
        <v>2892</v>
      </c>
      <c r="C163" s="118" t="s">
        <v>2862</v>
      </c>
      <c r="D163" s="120">
        <v>4</v>
      </c>
      <c r="E163" s="116">
        <v>443.11</v>
      </c>
      <c r="F163" s="115">
        <f t="shared" si="6"/>
        <v>1772.44</v>
      </c>
    </row>
    <row r="164" spans="1:6" ht="54" customHeight="1" x14ac:dyDescent="0.3">
      <c r="A164" s="134" t="s">
        <v>2733</v>
      </c>
      <c r="B164" s="135"/>
      <c r="C164" s="135"/>
      <c r="D164" s="136"/>
      <c r="E164" s="131">
        <f>SUM(F134:F163)</f>
        <v>62959.819999999992</v>
      </c>
      <c r="F164" s="133"/>
    </row>
    <row r="165" spans="1:6" ht="30" customHeight="1" x14ac:dyDescent="0.3">
      <c r="A165" s="134" t="s">
        <v>2736</v>
      </c>
      <c r="B165" s="135"/>
      <c r="C165" s="131">
        <f>SUM(E132,E164)</f>
        <v>207076.33000000002</v>
      </c>
      <c r="D165" s="132"/>
      <c r="E165" s="132"/>
      <c r="F165" s="133"/>
    </row>
  </sheetData>
  <protectedRanges>
    <protectedRange sqref="B13" name="Intervalo1_4_5_1_1_2_1"/>
    <protectedRange sqref="B12" name="Intervalo1_4_5_1_1_1_1_1"/>
  </protectedRanges>
  <autoFilter ref="A4:E164" xr:uid="{E27EE762-7493-496B-BC06-8FC06060EFF6}"/>
  <mergeCells count="9">
    <mergeCell ref="C165:F165"/>
    <mergeCell ref="A165:B165"/>
    <mergeCell ref="A164:D164"/>
    <mergeCell ref="E164:F164"/>
    <mergeCell ref="A1:F3"/>
    <mergeCell ref="A5:F5"/>
    <mergeCell ref="A132:D132"/>
    <mergeCell ref="E132:F132"/>
    <mergeCell ref="A133:F133"/>
  </mergeCells>
  <printOptions horizontalCentered="1" verticalCentered="1"/>
  <pageMargins left="0.78740157480314965" right="0.78740157480314965" top="0.78740157480314965" bottom="0.78740157480314965" header="0.31496062992125984" footer="0.31496062992125984"/>
  <pageSetup paperSize="9" scale="45" fitToHeight="0" orientation="portrait" r:id="rId1"/>
  <rowBreaks count="3" manualBreakCount="3">
    <brk id="65" max="5" man="1"/>
    <brk id="132" max="5" man="1"/>
    <brk id="165" max="5" man="1"/>
  </rowBreaks>
  <drawing r:id="rId2"/>
  <legacyDrawing r:id="rId3"/>
  <oleObjects>
    <mc:AlternateContent xmlns:mc="http://schemas.openxmlformats.org/markup-compatibility/2006">
      <mc:Choice Requires="x14">
        <oleObject progId="Visio.Drawing.11" shapeId="3073" r:id="rId4">
          <objectPr defaultSize="0" autoPict="0" r:id="rId5">
            <anchor moveWithCells="1" sizeWithCells="1">
              <from>
                <xdr:col>0</xdr:col>
                <xdr:colOff>47625</xdr:colOff>
                <xdr:row>0</xdr:row>
                <xdr:rowOff>0</xdr:rowOff>
              </from>
              <to>
                <xdr:col>1</xdr:col>
                <xdr:colOff>0</xdr:colOff>
                <xdr:row>3</xdr:row>
                <xdr:rowOff>0</xdr:rowOff>
              </to>
            </anchor>
          </objectPr>
        </oleObject>
      </mc:Choice>
      <mc:Fallback>
        <oleObject progId="Visio.Drawing.11"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6BDF0-7F04-45D3-8673-2B5E357E044D}">
  <sheetPr filterMode="1"/>
  <dimension ref="A1:D977"/>
  <sheetViews>
    <sheetView workbookViewId="0">
      <selection activeCell="D127" sqref="D127:D964"/>
    </sheetView>
  </sheetViews>
  <sheetFormatPr defaultRowHeight="15" x14ac:dyDescent="0.25"/>
  <cols>
    <col min="1" max="1" width="12.85546875" bestFit="1" customWidth="1"/>
    <col min="2" max="2" width="107.28515625" bestFit="1" customWidth="1"/>
    <col min="4" max="4" width="16.85546875" bestFit="1" customWidth="1"/>
  </cols>
  <sheetData>
    <row r="1" spans="1:4" x14ac:dyDescent="0.25">
      <c r="A1" s="93" t="s">
        <v>847</v>
      </c>
      <c r="B1" s="93" t="s">
        <v>848</v>
      </c>
      <c r="C1" s="93" t="s">
        <v>849</v>
      </c>
      <c r="D1" s="93" t="s">
        <v>850</v>
      </c>
    </row>
    <row r="2" spans="1:4" hidden="1" x14ac:dyDescent="0.25">
      <c r="A2" s="93" t="s">
        <v>851</v>
      </c>
      <c r="B2" s="92" t="s">
        <v>852</v>
      </c>
      <c r="C2" s="93" t="s">
        <v>853</v>
      </c>
      <c r="D2" s="94">
        <v>1</v>
      </c>
    </row>
    <row r="3" spans="1:4" hidden="1" x14ac:dyDescent="0.25">
      <c r="A3" s="93" t="s">
        <v>854</v>
      </c>
      <c r="B3" s="92" t="s">
        <v>855</v>
      </c>
      <c r="C3" s="93" t="s">
        <v>856</v>
      </c>
      <c r="D3" s="94">
        <v>1</v>
      </c>
    </row>
    <row r="4" spans="1:4" hidden="1" x14ac:dyDescent="0.25">
      <c r="A4" s="93" t="s">
        <v>854</v>
      </c>
      <c r="B4" s="92" t="s">
        <v>855</v>
      </c>
      <c r="C4" s="93" t="s">
        <v>856</v>
      </c>
      <c r="D4" s="94">
        <v>2</v>
      </c>
    </row>
    <row r="5" spans="1:4" hidden="1" x14ac:dyDescent="0.25">
      <c r="A5" s="93" t="s">
        <v>857</v>
      </c>
      <c r="B5" s="92" t="s">
        <v>858</v>
      </c>
      <c r="C5" s="93" t="s">
        <v>856</v>
      </c>
      <c r="D5" s="94">
        <v>85</v>
      </c>
    </row>
    <row r="6" spans="1:4" hidden="1" x14ac:dyDescent="0.25">
      <c r="A6" s="93" t="s">
        <v>859</v>
      </c>
      <c r="B6" s="92" t="s">
        <v>860</v>
      </c>
      <c r="C6" s="93" t="s">
        <v>853</v>
      </c>
      <c r="D6" s="94">
        <v>2</v>
      </c>
    </row>
    <row r="7" spans="1:4" hidden="1" x14ac:dyDescent="0.25">
      <c r="A7" s="93" t="s">
        <v>851</v>
      </c>
      <c r="B7" s="92" t="s">
        <v>852</v>
      </c>
      <c r="C7" s="93" t="s">
        <v>853</v>
      </c>
      <c r="D7" s="94">
        <v>1</v>
      </c>
    </row>
    <row r="8" spans="1:4" hidden="1" x14ac:dyDescent="0.25">
      <c r="A8" s="93" t="s">
        <v>854</v>
      </c>
      <c r="B8" s="92" t="s">
        <v>855</v>
      </c>
      <c r="C8" s="93" t="s">
        <v>856</v>
      </c>
      <c r="D8" s="94">
        <v>1</v>
      </c>
    </row>
    <row r="9" spans="1:4" hidden="1" x14ac:dyDescent="0.25">
      <c r="A9" s="93" t="s">
        <v>861</v>
      </c>
      <c r="B9" s="92" t="s">
        <v>862</v>
      </c>
      <c r="C9" s="93" t="s">
        <v>863</v>
      </c>
      <c r="D9" s="94">
        <v>126</v>
      </c>
    </row>
    <row r="10" spans="1:4" hidden="1" x14ac:dyDescent="0.25">
      <c r="A10" s="93" t="s">
        <v>857</v>
      </c>
      <c r="B10" s="92" t="s">
        <v>858</v>
      </c>
      <c r="C10" s="93" t="s">
        <v>856</v>
      </c>
      <c r="D10" s="94">
        <v>200</v>
      </c>
    </row>
    <row r="11" spans="1:4" hidden="1" x14ac:dyDescent="0.25">
      <c r="A11" s="93" t="s">
        <v>854</v>
      </c>
      <c r="B11" s="92" t="s">
        <v>855</v>
      </c>
      <c r="C11" s="93" t="s">
        <v>856</v>
      </c>
      <c r="D11" s="94">
        <v>20</v>
      </c>
    </row>
    <row r="12" spans="1:4" hidden="1" x14ac:dyDescent="0.25">
      <c r="A12" s="93" t="s">
        <v>854</v>
      </c>
      <c r="B12" s="92" t="s">
        <v>855</v>
      </c>
      <c r="C12" s="93" t="s">
        <v>856</v>
      </c>
      <c r="D12" s="94">
        <v>3</v>
      </c>
    </row>
    <row r="13" spans="1:4" hidden="1" x14ac:dyDescent="0.25">
      <c r="A13" s="93" t="s">
        <v>864</v>
      </c>
      <c r="B13" s="92" t="s">
        <v>865</v>
      </c>
      <c r="C13" s="93" t="s">
        <v>856</v>
      </c>
      <c r="D13" s="94">
        <v>164</v>
      </c>
    </row>
    <row r="14" spans="1:4" hidden="1" x14ac:dyDescent="0.25">
      <c r="A14" s="93" t="s">
        <v>866</v>
      </c>
      <c r="B14" s="92" t="s">
        <v>867</v>
      </c>
      <c r="C14" s="93" t="s">
        <v>868</v>
      </c>
      <c r="D14" s="94">
        <v>8</v>
      </c>
    </row>
    <row r="15" spans="1:4" hidden="1" x14ac:dyDescent="0.25">
      <c r="A15" s="93" t="s">
        <v>869</v>
      </c>
      <c r="B15" s="92" t="s">
        <v>870</v>
      </c>
      <c r="C15" s="93" t="s">
        <v>863</v>
      </c>
      <c r="D15" s="94">
        <v>2</v>
      </c>
    </row>
    <row r="16" spans="1:4" hidden="1" x14ac:dyDescent="0.25">
      <c r="A16" s="93" t="s">
        <v>871</v>
      </c>
      <c r="B16" s="92" t="s">
        <v>872</v>
      </c>
      <c r="C16" s="93" t="s">
        <v>873</v>
      </c>
      <c r="D16" s="94">
        <v>1</v>
      </c>
    </row>
    <row r="17" spans="1:4" hidden="1" x14ac:dyDescent="0.25">
      <c r="A17" s="93" t="s">
        <v>275</v>
      </c>
      <c r="B17" s="92" t="s">
        <v>874</v>
      </c>
      <c r="C17" s="93" t="s">
        <v>863</v>
      </c>
      <c r="D17" s="94">
        <v>9</v>
      </c>
    </row>
    <row r="18" spans="1:4" hidden="1" x14ac:dyDescent="0.25">
      <c r="A18" s="93" t="s">
        <v>875</v>
      </c>
      <c r="B18" s="92" t="s">
        <v>876</v>
      </c>
      <c r="C18" s="93" t="s">
        <v>863</v>
      </c>
      <c r="D18" s="94">
        <v>70</v>
      </c>
    </row>
    <row r="19" spans="1:4" hidden="1" x14ac:dyDescent="0.25">
      <c r="A19" s="93" t="s">
        <v>877</v>
      </c>
      <c r="B19" s="92" t="s">
        <v>878</v>
      </c>
      <c r="C19" s="93" t="s">
        <v>873</v>
      </c>
      <c r="D19" s="94">
        <v>9</v>
      </c>
    </row>
    <row r="20" spans="1:4" hidden="1" x14ac:dyDescent="0.25">
      <c r="A20" s="93" t="s">
        <v>879</v>
      </c>
      <c r="B20" s="92" t="s">
        <v>880</v>
      </c>
      <c r="C20" s="93" t="s">
        <v>873</v>
      </c>
      <c r="D20" s="94">
        <v>16</v>
      </c>
    </row>
    <row r="21" spans="1:4" hidden="1" x14ac:dyDescent="0.25">
      <c r="A21" s="93" t="s">
        <v>881</v>
      </c>
      <c r="B21" s="92" t="s">
        <v>882</v>
      </c>
      <c r="C21" s="93" t="s">
        <v>863</v>
      </c>
      <c r="D21" s="94">
        <v>2</v>
      </c>
    </row>
    <row r="22" spans="1:4" hidden="1" x14ac:dyDescent="0.25">
      <c r="A22" s="93" t="s">
        <v>883</v>
      </c>
      <c r="B22" s="92" t="s">
        <v>884</v>
      </c>
      <c r="C22" s="93" t="s">
        <v>863</v>
      </c>
      <c r="D22" s="94">
        <v>10</v>
      </c>
    </row>
    <row r="23" spans="1:4" hidden="1" x14ac:dyDescent="0.25">
      <c r="A23" s="93" t="s">
        <v>885</v>
      </c>
      <c r="B23" s="92" t="s">
        <v>886</v>
      </c>
      <c r="C23" s="93" t="s">
        <v>863</v>
      </c>
      <c r="D23" s="94">
        <v>5</v>
      </c>
    </row>
    <row r="24" spans="1:4" hidden="1" x14ac:dyDescent="0.25">
      <c r="A24" s="93" t="s">
        <v>887</v>
      </c>
      <c r="B24" s="92" t="s">
        <v>888</v>
      </c>
      <c r="C24" s="93" t="s">
        <v>868</v>
      </c>
      <c r="D24" s="94">
        <v>6</v>
      </c>
    </row>
    <row r="25" spans="1:4" hidden="1" x14ac:dyDescent="0.25">
      <c r="A25" s="93" t="s">
        <v>889</v>
      </c>
      <c r="B25" s="92" t="s">
        <v>890</v>
      </c>
      <c r="C25" s="93" t="s">
        <v>868</v>
      </c>
      <c r="D25" s="94">
        <v>3</v>
      </c>
    </row>
    <row r="26" spans="1:4" hidden="1" x14ac:dyDescent="0.25">
      <c r="A26" s="93" t="s">
        <v>891</v>
      </c>
      <c r="B26" s="92" t="s">
        <v>892</v>
      </c>
      <c r="C26" s="93" t="s">
        <v>893</v>
      </c>
      <c r="D26" s="94">
        <v>7</v>
      </c>
    </row>
    <row r="27" spans="1:4" hidden="1" x14ac:dyDescent="0.25">
      <c r="A27" s="93" t="s">
        <v>894</v>
      </c>
      <c r="B27" s="92" t="s">
        <v>895</v>
      </c>
      <c r="C27" s="93" t="s">
        <v>893</v>
      </c>
      <c r="D27" s="94">
        <v>67</v>
      </c>
    </row>
    <row r="28" spans="1:4" hidden="1" x14ac:dyDescent="0.25">
      <c r="A28" s="93" t="s">
        <v>896</v>
      </c>
      <c r="B28" s="92" t="s">
        <v>897</v>
      </c>
      <c r="C28" s="93" t="s">
        <v>873</v>
      </c>
      <c r="D28" s="94">
        <v>7</v>
      </c>
    </row>
    <row r="29" spans="1:4" hidden="1" x14ac:dyDescent="0.25">
      <c r="A29" s="93" t="s">
        <v>898</v>
      </c>
      <c r="B29" s="92" t="s">
        <v>899</v>
      </c>
      <c r="C29" s="93" t="s">
        <v>873</v>
      </c>
      <c r="D29" s="94">
        <v>6</v>
      </c>
    </row>
    <row r="30" spans="1:4" hidden="1" x14ac:dyDescent="0.25">
      <c r="A30" s="93" t="s">
        <v>900</v>
      </c>
      <c r="B30" s="92" t="s">
        <v>901</v>
      </c>
      <c r="C30" s="93" t="s">
        <v>853</v>
      </c>
      <c r="D30" s="94">
        <v>2</v>
      </c>
    </row>
    <row r="31" spans="1:4" hidden="1" x14ac:dyDescent="0.25">
      <c r="A31" s="93" t="s">
        <v>902</v>
      </c>
      <c r="B31" s="92" t="s">
        <v>903</v>
      </c>
      <c r="C31" s="93" t="s">
        <v>853</v>
      </c>
      <c r="D31" s="94">
        <v>1</v>
      </c>
    </row>
    <row r="32" spans="1:4" hidden="1" x14ac:dyDescent="0.25">
      <c r="A32" s="93" t="s">
        <v>904</v>
      </c>
      <c r="B32" s="92" t="s">
        <v>905</v>
      </c>
      <c r="C32" s="93" t="s">
        <v>856</v>
      </c>
      <c r="D32" s="94">
        <v>10</v>
      </c>
    </row>
    <row r="33" spans="1:4" hidden="1" x14ac:dyDescent="0.25">
      <c r="A33" s="93" t="s">
        <v>906</v>
      </c>
      <c r="B33" s="92" t="s">
        <v>907</v>
      </c>
      <c r="C33" s="93" t="s">
        <v>853</v>
      </c>
      <c r="D33" s="94">
        <v>9</v>
      </c>
    </row>
    <row r="34" spans="1:4" hidden="1" x14ac:dyDescent="0.25">
      <c r="A34" s="93" t="s">
        <v>908</v>
      </c>
      <c r="B34" s="92" t="s">
        <v>909</v>
      </c>
      <c r="C34" s="93" t="s">
        <v>863</v>
      </c>
      <c r="D34" s="94">
        <v>800</v>
      </c>
    </row>
    <row r="35" spans="1:4" hidden="1" x14ac:dyDescent="0.25">
      <c r="A35" s="93" t="s">
        <v>910</v>
      </c>
      <c r="B35" s="92" t="s">
        <v>911</v>
      </c>
      <c r="C35" s="93" t="s">
        <v>863</v>
      </c>
      <c r="D35" s="94">
        <v>970</v>
      </c>
    </row>
    <row r="36" spans="1:4" hidden="1" x14ac:dyDescent="0.25">
      <c r="A36" s="93" t="s">
        <v>912</v>
      </c>
      <c r="B36" s="92" t="s">
        <v>913</v>
      </c>
      <c r="C36" s="93" t="s">
        <v>863</v>
      </c>
      <c r="D36" s="94">
        <v>600</v>
      </c>
    </row>
    <row r="37" spans="1:4" hidden="1" x14ac:dyDescent="0.25">
      <c r="A37" s="93" t="s">
        <v>914</v>
      </c>
      <c r="B37" s="92" t="s">
        <v>915</v>
      </c>
      <c r="C37" s="93" t="s">
        <v>853</v>
      </c>
      <c r="D37" s="94">
        <v>2</v>
      </c>
    </row>
    <row r="38" spans="1:4" hidden="1" x14ac:dyDescent="0.25">
      <c r="A38" s="93" t="s">
        <v>916</v>
      </c>
      <c r="B38" s="92" t="s">
        <v>917</v>
      </c>
      <c r="C38" s="93" t="s">
        <v>853</v>
      </c>
      <c r="D38" s="94">
        <v>62</v>
      </c>
    </row>
    <row r="39" spans="1:4" hidden="1" x14ac:dyDescent="0.25">
      <c r="A39" s="93" t="s">
        <v>918</v>
      </c>
      <c r="B39" s="92" t="s">
        <v>919</v>
      </c>
      <c r="C39" s="93" t="s">
        <v>853</v>
      </c>
      <c r="D39" s="94">
        <v>32</v>
      </c>
    </row>
    <row r="40" spans="1:4" hidden="1" x14ac:dyDescent="0.25">
      <c r="A40" s="93" t="s">
        <v>920</v>
      </c>
      <c r="B40" s="92" t="s">
        <v>921</v>
      </c>
      <c r="C40" s="93" t="s">
        <v>853</v>
      </c>
      <c r="D40" s="94">
        <v>2</v>
      </c>
    </row>
    <row r="41" spans="1:4" hidden="1" x14ac:dyDescent="0.25">
      <c r="A41" s="93" t="s">
        <v>922</v>
      </c>
      <c r="B41" s="92" t="s">
        <v>923</v>
      </c>
      <c r="C41" s="93" t="s">
        <v>863</v>
      </c>
      <c r="D41" s="94">
        <v>11</v>
      </c>
    </row>
    <row r="42" spans="1:4" hidden="1" x14ac:dyDescent="0.25">
      <c r="A42" s="93" t="s">
        <v>924</v>
      </c>
      <c r="B42" s="92" t="s">
        <v>925</v>
      </c>
      <c r="C42" s="93" t="s">
        <v>863</v>
      </c>
      <c r="D42" s="94">
        <v>48</v>
      </c>
    </row>
    <row r="43" spans="1:4" hidden="1" x14ac:dyDescent="0.25">
      <c r="A43" s="93" t="s">
        <v>926</v>
      </c>
      <c r="B43" s="92" t="s">
        <v>927</v>
      </c>
      <c r="C43" s="93" t="s">
        <v>863</v>
      </c>
      <c r="D43" s="94">
        <v>7</v>
      </c>
    </row>
    <row r="44" spans="1:4" hidden="1" x14ac:dyDescent="0.25">
      <c r="A44" s="93" t="s">
        <v>928</v>
      </c>
      <c r="B44" s="92" t="s">
        <v>929</v>
      </c>
      <c r="C44" s="93" t="s">
        <v>863</v>
      </c>
      <c r="D44" s="94">
        <v>9</v>
      </c>
    </row>
    <row r="45" spans="1:4" hidden="1" x14ac:dyDescent="0.25">
      <c r="A45" s="93" t="s">
        <v>930</v>
      </c>
      <c r="B45" s="92" t="s">
        <v>931</v>
      </c>
      <c r="C45" s="93" t="s">
        <v>863</v>
      </c>
      <c r="D45" s="94">
        <v>6</v>
      </c>
    </row>
    <row r="46" spans="1:4" hidden="1" x14ac:dyDescent="0.25">
      <c r="A46" s="93" t="s">
        <v>932</v>
      </c>
      <c r="B46" s="92" t="s">
        <v>933</v>
      </c>
      <c r="C46" s="93" t="s">
        <v>863</v>
      </c>
      <c r="D46" s="94">
        <v>9</v>
      </c>
    </row>
    <row r="47" spans="1:4" hidden="1" x14ac:dyDescent="0.25">
      <c r="A47" s="93" t="s">
        <v>934</v>
      </c>
      <c r="B47" s="92" t="s">
        <v>935</v>
      </c>
      <c r="C47" s="93" t="s">
        <v>863</v>
      </c>
      <c r="D47" s="94">
        <v>10</v>
      </c>
    </row>
    <row r="48" spans="1:4" hidden="1" x14ac:dyDescent="0.25">
      <c r="A48" s="93" t="s">
        <v>936</v>
      </c>
      <c r="B48" s="92" t="s">
        <v>937</v>
      </c>
      <c r="C48" s="93" t="s">
        <v>863</v>
      </c>
      <c r="D48" s="94">
        <v>4</v>
      </c>
    </row>
    <row r="49" spans="1:4" hidden="1" x14ac:dyDescent="0.25">
      <c r="A49" s="93" t="s">
        <v>938</v>
      </c>
      <c r="B49" s="92" t="s">
        <v>939</v>
      </c>
      <c r="C49" s="93" t="s">
        <v>873</v>
      </c>
      <c r="D49" s="94">
        <v>4</v>
      </c>
    </row>
    <row r="50" spans="1:4" x14ac:dyDescent="0.25">
      <c r="A50" s="93" t="s">
        <v>637</v>
      </c>
      <c r="B50" s="92" t="s">
        <v>940</v>
      </c>
      <c r="C50" s="93" t="s">
        <v>863</v>
      </c>
      <c r="D50" s="94">
        <v>14</v>
      </c>
    </row>
    <row r="51" spans="1:4" hidden="1" x14ac:dyDescent="0.25">
      <c r="A51" s="93" t="s">
        <v>941</v>
      </c>
      <c r="B51" s="92" t="s">
        <v>942</v>
      </c>
      <c r="C51" s="93" t="s">
        <v>856</v>
      </c>
      <c r="D51" s="94">
        <v>135</v>
      </c>
    </row>
    <row r="52" spans="1:4" hidden="1" x14ac:dyDescent="0.25">
      <c r="A52" s="93" t="s">
        <v>943</v>
      </c>
      <c r="B52" s="92" t="s">
        <v>944</v>
      </c>
      <c r="C52" s="93" t="s">
        <v>856</v>
      </c>
      <c r="D52" s="94">
        <v>14</v>
      </c>
    </row>
    <row r="53" spans="1:4" hidden="1" x14ac:dyDescent="0.25">
      <c r="A53" s="93" t="s">
        <v>945</v>
      </c>
      <c r="B53" s="92" t="s">
        <v>946</v>
      </c>
      <c r="C53" s="93" t="s">
        <v>947</v>
      </c>
      <c r="D53" s="94">
        <v>207</v>
      </c>
    </row>
    <row r="54" spans="1:4" hidden="1" x14ac:dyDescent="0.25">
      <c r="A54" s="93" t="s">
        <v>948</v>
      </c>
      <c r="B54" s="92" t="s">
        <v>949</v>
      </c>
      <c r="C54" s="93" t="s">
        <v>863</v>
      </c>
      <c r="D54" s="94">
        <v>10</v>
      </c>
    </row>
    <row r="55" spans="1:4" hidden="1" x14ac:dyDescent="0.25">
      <c r="A55" s="93" t="s">
        <v>650</v>
      </c>
      <c r="B55" s="92" t="s">
        <v>950</v>
      </c>
      <c r="C55" s="93" t="s">
        <v>863</v>
      </c>
      <c r="D55" s="94">
        <v>1</v>
      </c>
    </row>
    <row r="56" spans="1:4" hidden="1" x14ac:dyDescent="0.25">
      <c r="A56" s="93" t="s">
        <v>639</v>
      </c>
      <c r="B56" s="92" t="s">
        <v>951</v>
      </c>
      <c r="C56" s="93" t="s">
        <v>863</v>
      </c>
      <c r="D56" s="94">
        <v>3</v>
      </c>
    </row>
    <row r="57" spans="1:4" hidden="1" x14ac:dyDescent="0.25">
      <c r="A57" s="93" t="s">
        <v>638</v>
      </c>
      <c r="B57" s="92" t="s">
        <v>952</v>
      </c>
      <c r="C57" s="93" t="s">
        <v>863</v>
      </c>
      <c r="D57" s="94">
        <v>3</v>
      </c>
    </row>
    <row r="58" spans="1:4" hidden="1" x14ac:dyDescent="0.25">
      <c r="A58" s="93" t="s">
        <v>645</v>
      </c>
      <c r="B58" s="92" t="s">
        <v>953</v>
      </c>
      <c r="C58" s="93" t="s">
        <v>863</v>
      </c>
      <c r="D58" s="94">
        <v>3</v>
      </c>
    </row>
    <row r="59" spans="1:4" hidden="1" x14ac:dyDescent="0.25">
      <c r="A59" s="93" t="s">
        <v>641</v>
      </c>
      <c r="B59" s="92" t="s">
        <v>954</v>
      </c>
      <c r="C59" s="93" t="s">
        <v>863</v>
      </c>
      <c r="D59" s="94">
        <v>1</v>
      </c>
    </row>
    <row r="60" spans="1:4" hidden="1" x14ac:dyDescent="0.25">
      <c r="A60" s="93" t="s">
        <v>649</v>
      </c>
      <c r="B60" s="92" t="s">
        <v>955</v>
      </c>
      <c r="C60" s="93" t="s">
        <v>863</v>
      </c>
      <c r="D60" s="94">
        <v>1</v>
      </c>
    </row>
    <row r="61" spans="1:4" hidden="1" x14ac:dyDescent="0.25">
      <c r="A61" s="93" t="s">
        <v>640</v>
      </c>
      <c r="B61" s="92" t="s">
        <v>956</v>
      </c>
      <c r="C61" s="93" t="s">
        <v>863</v>
      </c>
      <c r="D61" s="94">
        <v>1</v>
      </c>
    </row>
    <row r="62" spans="1:4" hidden="1" x14ac:dyDescent="0.25">
      <c r="A62" s="93" t="s">
        <v>651</v>
      </c>
      <c r="B62" s="92" t="s">
        <v>957</v>
      </c>
      <c r="C62" s="93" t="s">
        <v>863</v>
      </c>
      <c r="D62" s="94">
        <v>1</v>
      </c>
    </row>
    <row r="63" spans="1:4" hidden="1" x14ac:dyDescent="0.25">
      <c r="A63" s="93" t="s">
        <v>646</v>
      </c>
      <c r="B63" s="92" t="s">
        <v>958</v>
      </c>
      <c r="C63" s="93" t="s">
        <v>863</v>
      </c>
      <c r="D63" s="94">
        <v>3</v>
      </c>
    </row>
    <row r="64" spans="1:4" hidden="1" x14ac:dyDescent="0.25">
      <c r="A64" s="93" t="s">
        <v>642</v>
      </c>
      <c r="B64" s="92" t="s">
        <v>959</v>
      </c>
      <c r="C64" s="93" t="s">
        <v>863</v>
      </c>
      <c r="D64" s="94">
        <v>3</v>
      </c>
    </row>
    <row r="65" spans="1:4" hidden="1" x14ac:dyDescent="0.25">
      <c r="A65" s="93" t="s">
        <v>643</v>
      </c>
      <c r="B65" s="92" t="s">
        <v>960</v>
      </c>
      <c r="C65" s="93" t="s">
        <v>863</v>
      </c>
      <c r="D65" s="94">
        <v>3</v>
      </c>
    </row>
    <row r="66" spans="1:4" hidden="1" x14ac:dyDescent="0.25">
      <c r="A66" s="93" t="s">
        <v>648</v>
      </c>
      <c r="B66" s="92" t="s">
        <v>961</v>
      </c>
      <c r="C66" s="93" t="s">
        <v>863</v>
      </c>
      <c r="D66" s="94">
        <v>1</v>
      </c>
    </row>
    <row r="67" spans="1:4" hidden="1" x14ac:dyDescent="0.25">
      <c r="A67" s="93" t="s">
        <v>647</v>
      </c>
      <c r="B67" s="92" t="s">
        <v>962</v>
      </c>
      <c r="C67" s="93" t="s">
        <v>863</v>
      </c>
      <c r="D67" s="94">
        <v>1</v>
      </c>
    </row>
    <row r="68" spans="1:4" hidden="1" x14ac:dyDescent="0.25">
      <c r="A68" s="93" t="s">
        <v>644</v>
      </c>
      <c r="B68" s="92" t="s">
        <v>963</v>
      </c>
      <c r="C68" s="93" t="s">
        <v>863</v>
      </c>
      <c r="D68" s="94">
        <v>1</v>
      </c>
    </row>
    <row r="69" spans="1:4" hidden="1" x14ac:dyDescent="0.25">
      <c r="A69" s="93" t="s">
        <v>964</v>
      </c>
      <c r="B69" s="92" t="s">
        <v>965</v>
      </c>
      <c r="C69" s="93" t="s">
        <v>863</v>
      </c>
      <c r="D69" s="94">
        <v>2</v>
      </c>
    </row>
    <row r="70" spans="1:4" hidden="1" x14ac:dyDescent="0.25">
      <c r="A70" s="93" t="s">
        <v>966</v>
      </c>
      <c r="B70" s="92" t="s">
        <v>967</v>
      </c>
      <c r="C70" s="93" t="s">
        <v>863</v>
      </c>
      <c r="D70" s="94">
        <v>11</v>
      </c>
    </row>
    <row r="71" spans="1:4" hidden="1" x14ac:dyDescent="0.25">
      <c r="A71" s="93" t="s">
        <v>968</v>
      </c>
      <c r="B71" s="92" t="s">
        <v>969</v>
      </c>
      <c r="C71" s="93" t="s">
        <v>863</v>
      </c>
      <c r="D71" s="94">
        <v>4</v>
      </c>
    </row>
    <row r="72" spans="1:4" hidden="1" x14ac:dyDescent="0.25">
      <c r="A72" s="93" t="s">
        <v>970</v>
      </c>
      <c r="B72" s="92" t="s">
        <v>971</v>
      </c>
      <c r="C72" s="93" t="s">
        <v>863</v>
      </c>
      <c r="D72" s="94">
        <v>3</v>
      </c>
    </row>
    <row r="73" spans="1:4" hidden="1" x14ac:dyDescent="0.25">
      <c r="A73" s="93" t="s">
        <v>972</v>
      </c>
      <c r="B73" s="92" t="s">
        <v>973</v>
      </c>
      <c r="C73" s="93" t="s">
        <v>863</v>
      </c>
      <c r="D73" s="94">
        <v>3</v>
      </c>
    </row>
    <row r="74" spans="1:4" hidden="1" x14ac:dyDescent="0.25">
      <c r="A74" s="93" t="s">
        <v>974</v>
      </c>
      <c r="B74" s="92" t="s">
        <v>975</v>
      </c>
      <c r="C74" s="93" t="s">
        <v>863</v>
      </c>
      <c r="D74" s="94">
        <v>1</v>
      </c>
    </row>
    <row r="75" spans="1:4" hidden="1" x14ac:dyDescent="0.25">
      <c r="A75" s="93" t="s">
        <v>976</v>
      </c>
      <c r="B75" s="92" t="s">
        <v>977</v>
      </c>
      <c r="C75" s="93" t="s">
        <v>863</v>
      </c>
      <c r="D75" s="94">
        <v>22</v>
      </c>
    </row>
    <row r="76" spans="1:4" hidden="1" x14ac:dyDescent="0.25">
      <c r="A76" s="93" t="s">
        <v>978</v>
      </c>
      <c r="B76" s="92" t="s">
        <v>979</v>
      </c>
      <c r="C76" s="93" t="s">
        <v>863</v>
      </c>
      <c r="D76" s="94">
        <v>40</v>
      </c>
    </row>
    <row r="77" spans="1:4" hidden="1" x14ac:dyDescent="0.25">
      <c r="A77" s="93" t="s">
        <v>980</v>
      </c>
      <c r="B77" s="92" t="s">
        <v>981</v>
      </c>
      <c r="C77" s="93" t="s">
        <v>863</v>
      </c>
      <c r="D77" s="94">
        <v>15</v>
      </c>
    </row>
    <row r="78" spans="1:4" hidden="1" x14ac:dyDescent="0.25">
      <c r="A78" s="93" t="s">
        <v>982</v>
      </c>
      <c r="B78" s="92" t="s">
        <v>983</v>
      </c>
      <c r="C78" s="93" t="s">
        <v>863</v>
      </c>
      <c r="D78" s="94">
        <v>21</v>
      </c>
    </row>
    <row r="79" spans="1:4" hidden="1" x14ac:dyDescent="0.25">
      <c r="A79" s="93" t="s">
        <v>984</v>
      </c>
      <c r="B79" s="92" t="s">
        <v>985</v>
      </c>
      <c r="C79" s="93" t="s">
        <v>863</v>
      </c>
      <c r="D79" s="94">
        <v>28</v>
      </c>
    </row>
    <row r="80" spans="1:4" hidden="1" x14ac:dyDescent="0.25">
      <c r="A80" s="93" t="s">
        <v>986</v>
      </c>
      <c r="B80" s="92" t="s">
        <v>987</v>
      </c>
      <c r="C80" s="93" t="s">
        <v>863</v>
      </c>
      <c r="D80" s="94">
        <v>37</v>
      </c>
    </row>
    <row r="81" spans="1:4" hidden="1" x14ac:dyDescent="0.25">
      <c r="A81" s="93" t="s">
        <v>988</v>
      </c>
      <c r="B81" s="92" t="s">
        <v>989</v>
      </c>
      <c r="C81" s="93" t="s">
        <v>853</v>
      </c>
      <c r="D81" s="94">
        <v>2</v>
      </c>
    </row>
    <row r="82" spans="1:4" hidden="1" x14ac:dyDescent="0.25">
      <c r="A82" s="93" t="s">
        <v>990</v>
      </c>
      <c r="B82" s="92" t="s">
        <v>991</v>
      </c>
      <c r="C82" s="93" t="s">
        <v>853</v>
      </c>
      <c r="D82" s="94">
        <v>61</v>
      </c>
    </row>
    <row r="83" spans="1:4" hidden="1" x14ac:dyDescent="0.25">
      <c r="A83" s="93" t="s">
        <v>992</v>
      </c>
      <c r="B83" s="92" t="s">
        <v>993</v>
      </c>
      <c r="C83" s="93" t="s">
        <v>853</v>
      </c>
      <c r="D83" s="94">
        <v>5</v>
      </c>
    </row>
    <row r="84" spans="1:4" hidden="1" x14ac:dyDescent="0.25">
      <c r="A84" s="93" t="s">
        <v>994</v>
      </c>
      <c r="B84" s="92" t="s">
        <v>995</v>
      </c>
      <c r="C84" s="93" t="s">
        <v>853</v>
      </c>
      <c r="D84" s="94">
        <v>5</v>
      </c>
    </row>
    <row r="85" spans="1:4" hidden="1" x14ac:dyDescent="0.25">
      <c r="A85" s="93" t="s">
        <v>996</v>
      </c>
      <c r="B85" s="92" t="s">
        <v>997</v>
      </c>
      <c r="C85" s="93" t="s">
        <v>998</v>
      </c>
      <c r="D85" s="94">
        <v>38</v>
      </c>
    </row>
    <row r="86" spans="1:4" hidden="1" x14ac:dyDescent="0.25">
      <c r="A86" s="93" t="s">
        <v>999</v>
      </c>
      <c r="B86" s="92" t="s">
        <v>1000</v>
      </c>
      <c r="C86" s="93" t="s">
        <v>873</v>
      </c>
      <c r="D86" s="94">
        <v>20</v>
      </c>
    </row>
    <row r="87" spans="1:4" hidden="1" x14ac:dyDescent="0.25">
      <c r="A87" s="93" t="s">
        <v>1001</v>
      </c>
      <c r="B87" s="92" t="s">
        <v>1002</v>
      </c>
      <c r="C87" s="93" t="s">
        <v>873</v>
      </c>
      <c r="D87" s="94">
        <v>16</v>
      </c>
    </row>
    <row r="88" spans="1:4" hidden="1" x14ac:dyDescent="0.25">
      <c r="A88" s="93" t="s">
        <v>1003</v>
      </c>
      <c r="B88" s="92" t="s">
        <v>1004</v>
      </c>
      <c r="C88" s="93" t="s">
        <v>873</v>
      </c>
      <c r="D88" s="94">
        <v>37</v>
      </c>
    </row>
    <row r="89" spans="1:4" hidden="1" x14ac:dyDescent="0.25">
      <c r="A89" s="93" t="s">
        <v>1005</v>
      </c>
      <c r="B89" s="92" t="s">
        <v>1006</v>
      </c>
      <c r="C89" s="93" t="s">
        <v>873</v>
      </c>
      <c r="D89" s="94">
        <v>32</v>
      </c>
    </row>
    <row r="90" spans="1:4" hidden="1" x14ac:dyDescent="0.25">
      <c r="A90" s="93" t="s">
        <v>1007</v>
      </c>
      <c r="B90" s="92" t="s">
        <v>1008</v>
      </c>
      <c r="C90" s="93" t="s">
        <v>863</v>
      </c>
      <c r="D90" s="94">
        <v>13</v>
      </c>
    </row>
    <row r="91" spans="1:4" hidden="1" x14ac:dyDescent="0.25">
      <c r="A91" s="93" t="s">
        <v>1009</v>
      </c>
      <c r="B91" s="92" t="s">
        <v>1010</v>
      </c>
      <c r="C91" s="93" t="s">
        <v>856</v>
      </c>
      <c r="D91" s="94">
        <v>3</v>
      </c>
    </row>
    <row r="92" spans="1:4" hidden="1" x14ac:dyDescent="0.25">
      <c r="A92" s="93" t="s">
        <v>1011</v>
      </c>
      <c r="B92" s="92" t="s">
        <v>1012</v>
      </c>
      <c r="C92" s="93" t="s">
        <v>856</v>
      </c>
      <c r="D92" s="94">
        <v>3</v>
      </c>
    </row>
    <row r="93" spans="1:4" hidden="1" x14ac:dyDescent="0.25">
      <c r="A93" s="93" t="s">
        <v>1013</v>
      </c>
      <c r="B93" s="92" t="s">
        <v>1014</v>
      </c>
      <c r="C93" s="93" t="s">
        <v>856</v>
      </c>
      <c r="D93" s="94">
        <v>3</v>
      </c>
    </row>
    <row r="94" spans="1:4" hidden="1" x14ac:dyDescent="0.25">
      <c r="A94" s="93" t="s">
        <v>1015</v>
      </c>
      <c r="B94" s="92" t="s">
        <v>1016</v>
      </c>
      <c r="C94" s="93" t="s">
        <v>856</v>
      </c>
      <c r="D94" s="94">
        <v>3</v>
      </c>
    </row>
    <row r="95" spans="1:4" hidden="1" x14ac:dyDescent="0.25">
      <c r="A95" s="93" t="s">
        <v>1017</v>
      </c>
      <c r="B95" s="92" t="s">
        <v>1018</v>
      </c>
      <c r="C95" s="93" t="s">
        <v>856</v>
      </c>
      <c r="D95" s="94">
        <v>3</v>
      </c>
    </row>
    <row r="96" spans="1:4" hidden="1" x14ac:dyDescent="0.25">
      <c r="A96" s="93" t="s">
        <v>1019</v>
      </c>
      <c r="B96" s="92" t="s">
        <v>1020</v>
      </c>
      <c r="C96" s="93" t="s">
        <v>863</v>
      </c>
      <c r="D96" s="94">
        <v>3</v>
      </c>
    </row>
    <row r="97" spans="1:4" hidden="1" x14ac:dyDescent="0.25">
      <c r="A97" s="93" t="s">
        <v>1021</v>
      </c>
      <c r="B97" s="92" t="s">
        <v>1022</v>
      </c>
      <c r="C97" s="93" t="s">
        <v>856</v>
      </c>
      <c r="D97" s="94">
        <v>5</v>
      </c>
    </row>
    <row r="98" spans="1:4" hidden="1" x14ac:dyDescent="0.25">
      <c r="A98" s="93" t="s">
        <v>1023</v>
      </c>
      <c r="B98" s="92" t="s">
        <v>1024</v>
      </c>
      <c r="C98" s="93" t="s">
        <v>856</v>
      </c>
      <c r="D98" s="94">
        <v>14</v>
      </c>
    </row>
    <row r="99" spans="1:4" hidden="1" x14ac:dyDescent="0.25">
      <c r="A99" s="93" t="s">
        <v>1025</v>
      </c>
      <c r="B99" s="92" t="s">
        <v>1026</v>
      </c>
      <c r="C99" s="93" t="s">
        <v>856</v>
      </c>
      <c r="D99" s="94">
        <v>14</v>
      </c>
    </row>
    <row r="100" spans="1:4" hidden="1" x14ac:dyDescent="0.25">
      <c r="A100" s="93" t="s">
        <v>1027</v>
      </c>
      <c r="B100" s="92" t="s">
        <v>1028</v>
      </c>
      <c r="C100" s="93" t="s">
        <v>856</v>
      </c>
      <c r="D100" s="94">
        <v>15</v>
      </c>
    </row>
    <row r="101" spans="1:4" hidden="1" x14ac:dyDescent="0.25">
      <c r="A101" s="93" t="s">
        <v>1029</v>
      </c>
      <c r="B101" s="92" t="s">
        <v>1030</v>
      </c>
      <c r="C101" s="93" t="s">
        <v>856</v>
      </c>
      <c r="D101" s="94">
        <v>14</v>
      </c>
    </row>
    <row r="102" spans="1:4" hidden="1" x14ac:dyDescent="0.25">
      <c r="A102" s="93" t="s">
        <v>1031</v>
      </c>
      <c r="B102" s="92" t="s">
        <v>1032</v>
      </c>
      <c r="C102" s="93" t="s">
        <v>856</v>
      </c>
      <c r="D102" s="94">
        <v>9</v>
      </c>
    </row>
    <row r="103" spans="1:4" hidden="1" x14ac:dyDescent="0.25">
      <c r="A103" s="93" t="s">
        <v>1033</v>
      </c>
      <c r="B103" s="92" t="s">
        <v>1034</v>
      </c>
      <c r="C103" s="93" t="s">
        <v>856</v>
      </c>
      <c r="D103" s="94">
        <v>14</v>
      </c>
    </row>
    <row r="104" spans="1:4" hidden="1" x14ac:dyDescent="0.25">
      <c r="A104" s="93" t="s">
        <v>1035</v>
      </c>
      <c r="B104" s="92" t="s">
        <v>1036</v>
      </c>
      <c r="C104" s="93" t="s">
        <v>856</v>
      </c>
      <c r="D104" s="94">
        <v>15</v>
      </c>
    </row>
    <row r="105" spans="1:4" hidden="1" x14ac:dyDescent="0.25">
      <c r="A105" s="93" t="s">
        <v>1037</v>
      </c>
      <c r="B105" s="92" t="s">
        <v>1038</v>
      </c>
      <c r="C105" s="93" t="s">
        <v>856</v>
      </c>
      <c r="D105" s="94">
        <v>14</v>
      </c>
    </row>
    <row r="106" spans="1:4" hidden="1" x14ac:dyDescent="0.25">
      <c r="A106" s="93" t="s">
        <v>1039</v>
      </c>
      <c r="B106" s="92" t="s">
        <v>1040</v>
      </c>
      <c r="C106" s="93" t="s">
        <v>856</v>
      </c>
      <c r="D106" s="94">
        <v>5</v>
      </c>
    </row>
    <row r="107" spans="1:4" hidden="1" x14ac:dyDescent="0.25">
      <c r="A107" s="93" t="s">
        <v>1041</v>
      </c>
      <c r="B107" s="92" t="s">
        <v>1042</v>
      </c>
      <c r="C107" s="93" t="s">
        <v>856</v>
      </c>
      <c r="D107" s="94">
        <v>5</v>
      </c>
    </row>
    <row r="108" spans="1:4" hidden="1" x14ac:dyDescent="0.25">
      <c r="A108" s="93" t="s">
        <v>1043</v>
      </c>
      <c r="B108" s="92" t="s">
        <v>1044</v>
      </c>
      <c r="C108" s="93" t="s">
        <v>856</v>
      </c>
      <c r="D108" s="94">
        <v>3</v>
      </c>
    </row>
    <row r="109" spans="1:4" hidden="1" x14ac:dyDescent="0.25">
      <c r="A109" s="93" t="s">
        <v>1045</v>
      </c>
      <c r="B109" s="92" t="s">
        <v>1046</v>
      </c>
      <c r="C109" s="93" t="s">
        <v>856</v>
      </c>
      <c r="D109" s="94">
        <v>8</v>
      </c>
    </row>
    <row r="110" spans="1:4" hidden="1" x14ac:dyDescent="0.25">
      <c r="A110" s="93" t="s">
        <v>1047</v>
      </c>
      <c r="B110" s="92" t="s">
        <v>1048</v>
      </c>
      <c r="C110" s="93" t="s">
        <v>856</v>
      </c>
      <c r="D110" s="94">
        <v>3</v>
      </c>
    </row>
    <row r="111" spans="1:4" hidden="1" x14ac:dyDescent="0.25">
      <c r="A111" s="93" t="s">
        <v>1049</v>
      </c>
      <c r="B111" s="92" t="s">
        <v>1050</v>
      </c>
      <c r="C111" s="93" t="s">
        <v>856</v>
      </c>
      <c r="D111" s="94">
        <v>8</v>
      </c>
    </row>
    <row r="112" spans="1:4" hidden="1" x14ac:dyDescent="0.25">
      <c r="A112" s="93" t="s">
        <v>1051</v>
      </c>
      <c r="B112" s="92" t="s">
        <v>1052</v>
      </c>
      <c r="C112" s="93" t="s">
        <v>863</v>
      </c>
      <c r="D112" s="94">
        <v>3</v>
      </c>
    </row>
    <row r="113" spans="1:4" hidden="1" x14ac:dyDescent="0.25">
      <c r="A113" s="93" t="s">
        <v>1053</v>
      </c>
      <c r="B113" s="92" t="s">
        <v>1054</v>
      </c>
      <c r="C113" s="93" t="s">
        <v>863</v>
      </c>
      <c r="D113" s="94">
        <v>5</v>
      </c>
    </row>
    <row r="114" spans="1:4" hidden="1" x14ac:dyDescent="0.25">
      <c r="A114" s="93" t="s">
        <v>1055</v>
      </c>
      <c r="B114" s="92" t="s">
        <v>1056</v>
      </c>
      <c r="C114" s="93" t="s">
        <v>863</v>
      </c>
      <c r="D114" s="94">
        <v>144</v>
      </c>
    </row>
    <row r="115" spans="1:4" hidden="1" x14ac:dyDescent="0.25">
      <c r="A115" s="93" t="s">
        <v>1057</v>
      </c>
      <c r="B115" s="92" t="s">
        <v>1058</v>
      </c>
      <c r="C115" s="93" t="s">
        <v>947</v>
      </c>
      <c r="D115" s="94">
        <v>182</v>
      </c>
    </row>
    <row r="116" spans="1:4" hidden="1" x14ac:dyDescent="0.25">
      <c r="A116" s="93" t="s">
        <v>1059</v>
      </c>
      <c r="B116" s="92" t="s">
        <v>1060</v>
      </c>
      <c r="C116" s="93" t="s">
        <v>863</v>
      </c>
      <c r="D116" s="94">
        <v>9</v>
      </c>
    </row>
    <row r="117" spans="1:4" hidden="1" x14ac:dyDescent="0.25">
      <c r="A117" s="93" t="s">
        <v>1061</v>
      </c>
      <c r="B117" s="92" t="s">
        <v>1062</v>
      </c>
      <c r="C117" s="93" t="s">
        <v>863</v>
      </c>
      <c r="D117" s="94">
        <v>14</v>
      </c>
    </row>
    <row r="118" spans="1:4" hidden="1" x14ac:dyDescent="0.25">
      <c r="A118" s="93" t="s">
        <v>1063</v>
      </c>
      <c r="B118" s="92" t="s">
        <v>1064</v>
      </c>
      <c r="C118" s="93" t="s">
        <v>863</v>
      </c>
      <c r="D118" s="94">
        <v>15</v>
      </c>
    </row>
    <row r="119" spans="1:4" hidden="1" x14ac:dyDescent="0.25">
      <c r="A119" s="93" t="s">
        <v>1065</v>
      </c>
      <c r="B119" s="92" t="s">
        <v>1066</v>
      </c>
      <c r="C119" s="93" t="s">
        <v>1067</v>
      </c>
      <c r="D119" s="94">
        <v>132</v>
      </c>
    </row>
    <row r="120" spans="1:4" hidden="1" x14ac:dyDescent="0.25">
      <c r="A120" s="93" t="s">
        <v>1068</v>
      </c>
      <c r="B120" s="92" t="s">
        <v>1069</v>
      </c>
      <c r="C120" s="93" t="s">
        <v>1067</v>
      </c>
      <c r="D120" s="94">
        <v>110</v>
      </c>
    </row>
    <row r="121" spans="1:4" hidden="1" x14ac:dyDescent="0.25">
      <c r="A121" s="93" t="s">
        <v>1070</v>
      </c>
      <c r="B121" s="92" t="s">
        <v>1071</v>
      </c>
      <c r="C121" s="93" t="s">
        <v>863</v>
      </c>
      <c r="D121" s="94">
        <v>4</v>
      </c>
    </row>
    <row r="122" spans="1:4" hidden="1" x14ac:dyDescent="0.25">
      <c r="A122" s="93" t="s">
        <v>1072</v>
      </c>
      <c r="B122" s="92" t="s">
        <v>1073</v>
      </c>
      <c r="C122" s="93" t="s">
        <v>863</v>
      </c>
      <c r="D122" s="94">
        <v>1</v>
      </c>
    </row>
    <row r="123" spans="1:4" hidden="1" x14ac:dyDescent="0.25">
      <c r="A123" s="93" t="s">
        <v>1074</v>
      </c>
      <c r="B123" s="92" t="s">
        <v>1075</v>
      </c>
      <c r="C123" s="93" t="s">
        <v>856</v>
      </c>
      <c r="D123" s="94">
        <v>163</v>
      </c>
    </row>
    <row r="124" spans="1:4" hidden="1" x14ac:dyDescent="0.25">
      <c r="A124" s="93" t="s">
        <v>1076</v>
      </c>
      <c r="B124" s="92" t="s">
        <v>1077</v>
      </c>
      <c r="C124" s="93" t="s">
        <v>856</v>
      </c>
      <c r="D124" s="94">
        <v>14</v>
      </c>
    </row>
    <row r="125" spans="1:4" hidden="1" x14ac:dyDescent="0.25">
      <c r="A125" s="93" t="s">
        <v>1078</v>
      </c>
      <c r="B125" s="92" t="s">
        <v>1079</v>
      </c>
      <c r="C125" s="93" t="s">
        <v>856</v>
      </c>
      <c r="D125" s="94">
        <v>25</v>
      </c>
    </row>
    <row r="126" spans="1:4" hidden="1" x14ac:dyDescent="0.25">
      <c r="A126" s="93" t="s">
        <v>1080</v>
      </c>
      <c r="B126" s="92" t="s">
        <v>1081</v>
      </c>
      <c r="C126" s="93" t="s">
        <v>853</v>
      </c>
      <c r="D126" s="94">
        <v>5</v>
      </c>
    </row>
    <row r="127" spans="1:4" hidden="1" x14ac:dyDescent="0.25">
      <c r="A127" s="93" t="s">
        <v>1082</v>
      </c>
      <c r="B127" s="92" t="s">
        <v>1083</v>
      </c>
      <c r="C127" s="93" t="s">
        <v>856</v>
      </c>
      <c r="D127" s="94">
        <v>48</v>
      </c>
    </row>
    <row r="128" spans="1:4" hidden="1" x14ac:dyDescent="0.25">
      <c r="A128" s="93" t="s">
        <v>1084</v>
      </c>
      <c r="B128" s="92" t="s">
        <v>1085</v>
      </c>
      <c r="C128" s="93" t="s">
        <v>863</v>
      </c>
      <c r="D128" s="94">
        <v>145</v>
      </c>
    </row>
    <row r="129" spans="1:4" hidden="1" x14ac:dyDescent="0.25">
      <c r="A129" s="93" t="s">
        <v>1086</v>
      </c>
      <c r="B129" s="92" t="s">
        <v>1085</v>
      </c>
      <c r="C129" s="93" t="s">
        <v>863</v>
      </c>
      <c r="D129" s="94">
        <v>47</v>
      </c>
    </row>
    <row r="130" spans="1:4" hidden="1" x14ac:dyDescent="0.25">
      <c r="A130" s="93" t="s">
        <v>1087</v>
      </c>
      <c r="B130" s="92" t="s">
        <v>1088</v>
      </c>
      <c r="C130" s="93" t="s">
        <v>856</v>
      </c>
      <c r="D130" s="94">
        <v>3</v>
      </c>
    </row>
    <row r="131" spans="1:4" hidden="1" x14ac:dyDescent="0.25">
      <c r="A131" s="93" t="s">
        <v>1089</v>
      </c>
      <c r="B131" s="92" t="s">
        <v>1090</v>
      </c>
      <c r="C131" s="93" t="s">
        <v>856</v>
      </c>
      <c r="D131" s="94">
        <v>3</v>
      </c>
    </row>
    <row r="132" spans="1:4" hidden="1" x14ac:dyDescent="0.25">
      <c r="A132" s="93" t="s">
        <v>1091</v>
      </c>
      <c r="B132" s="92" t="s">
        <v>1092</v>
      </c>
      <c r="C132" s="93" t="s">
        <v>856</v>
      </c>
      <c r="D132" s="94">
        <v>3</v>
      </c>
    </row>
    <row r="133" spans="1:4" hidden="1" x14ac:dyDescent="0.25">
      <c r="A133" s="93" t="s">
        <v>1093</v>
      </c>
      <c r="B133" s="92" t="s">
        <v>1094</v>
      </c>
      <c r="C133" s="93" t="s">
        <v>856</v>
      </c>
      <c r="D133" s="94">
        <v>3</v>
      </c>
    </row>
    <row r="134" spans="1:4" hidden="1" x14ac:dyDescent="0.25">
      <c r="A134" s="93" t="s">
        <v>1095</v>
      </c>
      <c r="B134" s="92" t="s">
        <v>1096</v>
      </c>
      <c r="C134" s="93" t="s">
        <v>856</v>
      </c>
      <c r="D134" s="94">
        <v>3</v>
      </c>
    </row>
    <row r="135" spans="1:4" hidden="1" x14ac:dyDescent="0.25">
      <c r="A135" s="93" t="s">
        <v>1097</v>
      </c>
      <c r="B135" s="92" t="s">
        <v>1098</v>
      </c>
      <c r="C135" s="93" t="s">
        <v>856</v>
      </c>
      <c r="D135" s="94">
        <v>3</v>
      </c>
    </row>
    <row r="136" spans="1:4" hidden="1" x14ac:dyDescent="0.25">
      <c r="A136" s="93" t="s">
        <v>1099</v>
      </c>
      <c r="B136" s="92" t="s">
        <v>1100</v>
      </c>
      <c r="C136" s="93" t="s">
        <v>856</v>
      </c>
      <c r="D136" s="94">
        <v>3</v>
      </c>
    </row>
    <row r="137" spans="1:4" hidden="1" x14ac:dyDescent="0.25">
      <c r="A137" s="93" t="s">
        <v>1101</v>
      </c>
      <c r="B137" s="92" t="s">
        <v>1102</v>
      </c>
      <c r="C137" s="93" t="s">
        <v>856</v>
      </c>
      <c r="D137" s="94">
        <v>3</v>
      </c>
    </row>
    <row r="138" spans="1:4" hidden="1" x14ac:dyDescent="0.25">
      <c r="A138" s="93" t="s">
        <v>1103</v>
      </c>
      <c r="B138" s="92" t="s">
        <v>1104</v>
      </c>
      <c r="C138" s="93" t="s">
        <v>856</v>
      </c>
      <c r="D138" s="94">
        <v>3</v>
      </c>
    </row>
    <row r="139" spans="1:4" hidden="1" x14ac:dyDescent="0.25">
      <c r="A139" s="93" t="s">
        <v>1105</v>
      </c>
      <c r="B139" s="92" t="s">
        <v>1106</v>
      </c>
      <c r="C139" s="93" t="s">
        <v>856</v>
      </c>
      <c r="D139" s="94">
        <v>3</v>
      </c>
    </row>
    <row r="140" spans="1:4" hidden="1" x14ac:dyDescent="0.25">
      <c r="A140" s="93" t="s">
        <v>1107</v>
      </c>
      <c r="B140" s="92" t="s">
        <v>1108</v>
      </c>
      <c r="C140" s="93" t="s">
        <v>856</v>
      </c>
      <c r="D140" s="94">
        <v>3</v>
      </c>
    </row>
    <row r="141" spans="1:4" hidden="1" x14ac:dyDescent="0.25">
      <c r="A141" s="93" t="s">
        <v>1109</v>
      </c>
      <c r="B141" s="92" t="s">
        <v>1110</v>
      </c>
      <c r="C141" s="93" t="s">
        <v>856</v>
      </c>
      <c r="D141" s="94">
        <v>3</v>
      </c>
    </row>
    <row r="142" spans="1:4" hidden="1" x14ac:dyDescent="0.25">
      <c r="A142" s="93" t="s">
        <v>1111</v>
      </c>
      <c r="B142" s="92" t="s">
        <v>1112</v>
      </c>
      <c r="C142" s="93" t="s">
        <v>856</v>
      </c>
      <c r="D142" s="94">
        <v>3</v>
      </c>
    </row>
    <row r="143" spans="1:4" hidden="1" x14ac:dyDescent="0.25">
      <c r="A143" s="93" t="s">
        <v>1113</v>
      </c>
      <c r="B143" s="92" t="s">
        <v>1114</v>
      </c>
      <c r="C143" s="93" t="s">
        <v>856</v>
      </c>
      <c r="D143" s="94">
        <v>3</v>
      </c>
    </row>
    <row r="144" spans="1:4" hidden="1" x14ac:dyDescent="0.25">
      <c r="A144" s="93" t="s">
        <v>1115</v>
      </c>
      <c r="B144" s="92" t="s">
        <v>1116</v>
      </c>
      <c r="C144" s="93" t="s">
        <v>856</v>
      </c>
      <c r="D144" s="94">
        <v>3</v>
      </c>
    </row>
    <row r="145" spans="1:4" hidden="1" x14ac:dyDescent="0.25">
      <c r="A145" s="93" t="s">
        <v>1117</v>
      </c>
      <c r="B145" s="92" t="s">
        <v>1118</v>
      </c>
      <c r="C145" s="93" t="s">
        <v>856</v>
      </c>
      <c r="D145" s="94">
        <v>3</v>
      </c>
    </row>
    <row r="146" spans="1:4" hidden="1" x14ac:dyDescent="0.25">
      <c r="A146" s="93" t="s">
        <v>1119</v>
      </c>
      <c r="B146" s="92" t="s">
        <v>1120</v>
      </c>
      <c r="C146" s="93" t="s">
        <v>856</v>
      </c>
      <c r="D146" s="94">
        <v>3</v>
      </c>
    </row>
    <row r="147" spans="1:4" hidden="1" x14ac:dyDescent="0.25">
      <c r="A147" s="93" t="s">
        <v>1121</v>
      </c>
      <c r="B147" s="92" t="s">
        <v>1122</v>
      </c>
      <c r="C147" s="93" t="s">
        <v>856</v>
      </c>
      <c r="D147" s="94">
        <v>3</v>
      </c>
    </row>
    <row r="148" spans="1:4" hidden="1" x14ac:dyDescent="0.25">
      <c r="A148" s="93" t="s">
        <v>1123</v>
      </c>
      <c r="B148" s="92" t="s">
        <v>1124</v>
      </c>
      <c r="C148" s="93" t="s">
        <v>856</v>
      </c>
      <c r="D148" s="94">
        <v>3</v>
      </c>
    </row>
    <row r="149" spans="1:4" hidden="1" x14ac:dyDescent="0.25">
      <c r="A149" s="93" t="s">
        <v>1125</v>
      </c>
      <c r="B149" s="92" t="s">
        <v>1126</v>
      </c>
      <c r="C149" s="93" t="s">
        <v>856</v>
      </c>
      <c r="D149" s="94">
        <v>3</v>
      </c>
    </row>
    <row r="150" spans="1:4" hidden="1" x14ac:dyDescent="0.25">
      <c r="A150" s="93" t="s">
        <v>1127</v>
      </c>
      <c r="B150" s="92" t="s">
        <v>1128</v>
      </c>
      <c r="C150" s="93" t="s">
        <v>856</v>
      </c>
      <c r="D150" s="94">
        <v>3</v>
      </c>
    </row>
    <row r="151" spans="1:4" hidden="1" x14ac:dyDescent="0.25">
      <c r="A151" s="93" t="s">
        <v>1129</v>
      </c>
      <c r="B151" s="92" t="s">
        <v>1130</v>
      </c>
      <c r="C151" s="93" t="s">
        <v>856</v>
      </c>
      <c r="D151" s="94">
        <v>3</v>
      </c>
    </row>
    <row r="152" spans="1:4" hidden="1" x14ac:dyDescent="0.25">
      <c r="A152" s="93" t="s">
        <v>1131</v>
      </c>
      <c r="B152" s="92" t="s">
        <v>1132</v>
      </c>
      <c r="C152" s="93" t="s">
        <v>856</v>
      </c>
      <c r="D152" s="94">
        <v>3</v>
      </c>
    </row>
    <row r="153" spans="1:4" hidden="1" x14ac:dyDescent="0.25">
      <c r="A153" s="93" t="s">
        <v>1133</v>
      </c>
      <c r="B153" s="92" t="s">
        <v>1134</v>
      </c>
      <c r="C153" s="93" t="s">
        <v>856</v>
      </c>
      <c r="D153" s="94">
        <v>3</v>
      </c>
    </row>
    <row r="154" spans="1:4" hidden="1" x14ac:dyDescent="0.25">
      <c r="A154" s="93" t="s">
        <v>1135</v>
      </c>
      <c r="B154" s="92" t="s">
        <v>1136</v>
      </c>
      <c r="C154" s="93" t="s">
        <v>856</v>
      </c>
      <c r="D154" s="94">
        <v>3</v>
      </c>
    </row>
    <row r="155" spans="1:4" hidden="1" x14ac:dyDescent="0.25">
      <c r="A155" s="93" t="s">
        <v>1137</v>
      </c>
      <c r="B155" s="92" t="s">
        <v>1138</v>
      </c>
      <c r="C155" s="93" t="s">
        <v>856</v>
      </c>
      <c r="D155" s="94">
        <v>3</v>
      </c>
    </row>
    <row r="156" spans="1:4" hidden="1" x14ac:dyDescent="0.25">
      <c r="A156" s="93" t="s">
        <v>1139</v>
      </c>
      <c r="B156" s="92" t="s">
        <v>1140</v>
      </c>
      <c r="C156" s="93" t="s">
        <v>856</v>
      </c>
      <c r="D156" s="94">
        <v>3</v>
      </c>
    </row>
    <row r="157" spans="1:4" hidden="1" x14ac:dyDescent="0.25">
      <c r="A157" s="93" t="s">
        <v>1141</v>
      </c>
      <c r="B157" s="92" t="s">
        <v>1142</v>
      </c>
      <c r="C157" s="93" t="s">
        <v>856</v>
      </c>
      <c r="D157" s="94">
        <v>3</v>
      </c>
    </row>
    <row r="158" spans="1:4" hidden="1" x14ac:dyDescent="0.25">
      <c r="A158" s="93" t="s">
        <v>1143</v>
      </c>
      <c r="B158" s="92" t="s">
        <v>1144</v>
      </c>
      <c r="C158" s="93" t="s">
        <v>856</v>
      </c>
      <c r="D158" s="94">
        <v>3</v>
      </c>
    </row>
    <row r="159" spans="1:4" hidden="1" x14ac:dyDescent="0.25">
      <c r="A159" s="93" t="s">
        <v>1145</v>
      </c>
      <c r="B159" s="92" t="s">
        <v>1146</v>
      </c>
      <c r="C159" s="93" t="s">
        <v>856</v>
      </c>
      <c r="D159" s="94">
        <v>3</v>
      </c>
    </row>
    <row r="160" spans="1:4" hidden="1" x14ac:dyDescent="0.25">
      <c r="A160" s="93" t="s">
        <v>1147</v>
      </c>
      <c r="B160" s="92" t="s">
        <v>1148</v>
      </c>
      <c r="C160" s="93" t="s">
        <v>856</v>
      </c>
      <c r="D160" s="94">
        <v>3</v>
      </c>
    </row>
    <row r="161" spans="1:4" hidden="1" x14ac:dyDescent="0.25">
      <c r="A161" s="93" t="s">
        <v>1149</v>
      </c>
      <c r="B161" s="92" t="s">
        <v>1150</v>
      </c>
      <c r="C161" s="93" t="s">
        <v>856</v>
      </c>
      <c r="D161" s="94">
        <v>3</v>
      </c>
    </row>
    <row r="162" spans="1:4" hidden="1" x14ac:dyDescent="0.25">
      <c r="A162" s="93" t="s">
        <v>1151</v>
      </c>
      <c r="B162" s="92" t="s">
        <v>1152</v>
      </c>
      <c r="C162" s="93" t="s">
        <v>856</v>
      </c>
      <c r="D162" s="94">
        <v>3</v>
      </c>
    </row>
    <row r="163" spans="1:4" hidden="1" x14ac:dyDescent="0.25">
      <c r="A163" s="93" t="s">
        <v>1153</v>
      </c>
      <c r="B163" s="92" t="s">
        <v>1154</v>
      </c>
      <c r="C163" s="93" t="s">
        <v>856</v>
      </c>
      <c r="D163" s="94">
        <v>3</v>
      </c>
    </row>
    <row r="164" spans="1:4" hidden="1" x14ac:dyDescent="0.25">
      <c r="A164" s="93" t="s">
        <v>1155</v>
      </c>
      <c r="B164" s="92" t="s">
        <v>1156</v>
      </c>
      <c r="C164" s="93" t="s">
        <v>856</v>
      </c>
      <c r="D164" s="94">
        <v>3</v>
      </c>
    </row>
    <row r="165" spans="1:4" hidden="1" x14ac:dyDescent="0.25">
      <c r="A165" s="93" t="s">
        <v>1157</v>
      </c>
      <c r="B165" s="92" t="s">
        <v>1158</v>
      </c>
      <c r="C165" s="93" t="s">
        <v>856</v>
      </c>
      <c r="D165" s="94">
        <v>3</v>
      </c>
    </row>
    <row r="166" spans="1:4" hidden="1" x14ac:dyDescent="0.25">
      <c r="A166" s="93" t="s">
        <v>1159</v>
      </c>
      <c r="B166" s="92" t="s">
        <v>1160</v>
      </c>
      <c r="C166" s="93" t="s">
        <v>856</v>
      </c>
      <c r="D166" s="94">
        <v>3</v>
      </c>
    </row>
    <row r="167" spans="1:4" hidden="1" x14ac:dyDescent="0.25">
      <c r="A167" s="93" t="s">
        <v>1161</v>
      </c>
      <c r="B167" s="92" t="s">
        <v>1162</v>
      </c>
      <c r="C167" s="93" t="s">
        <v>856</v>
      </c>
      <c r="D167" s="94">
        <v>3</v>
      </c>
    </row>
    <row r="168" spans="1:4" hidden="1" x14ac:dyDescent="0.25">
      <c r="A168" s="93" t="s">
        <v>1163</v>
      </c>
      <c r="B168" s="92" t="s">
        <v>1164</v>
      </c>
      <c r="C168" s="93" t="s">
        <v>856</v>
      </c>
      <c r="D168" s="94">
        <v>3</v>
      </c>
    </row>
    <row r="169" spans="1:4" hidden="1" x14ac:dyDescent="0.25">
      <c r="A169" s="93" t="s">
        <v>1165</v>
      </c>
      <c r="B169" s="92" t="s">
        <v>1166</v>
      </c>
      <c r="C169" s="93" t="s">
        <v>856</v>
      </c>
      <c r="D169" s="94">
        <v>3</v>
      </c>
    </row>
    <row r="170" spans="1:4" hidden="1" x14ac:dyDescent="0.25">
      <c r="A170" s="93" t="s">
        <v>1167</v>
      </c>
      <c r="B170" s="92" t="s">
        <v>1168</v>
      </c>
      <c r="C170" s="93" t="s">
        <v>856</v>
      </c>
      <c r="D170" s="94">
        <v>3</v>
      </c>
    </row>
    <row r="171" spans="1:4" hidden="1" x14ac:dyDescent="0.25">
      <c r="A171" s="93" t="s">
        <v>1169</v>
      </c>
      <c r="B171" s="92" t="s">
        <v>1170</v>
      </c>
      <c r="C171" s="93" t="s">
        <v>856</v>
      </c>
      <c r="D171" s="94">
        <v>3</v>
      </c>
    </row>
    <row r="172" spans="1:4" hidden="1" x14ac:dyDescent="0.25">
      <c r="A172" s="93" t="s">
        <v>1171</v>
      </c>
      <c r="B172" s="92" t="s">
        <v>1172</v>
      </c>
      <c r="C172" s="93" t="s">
        <v>856</v>
      </c>
      <c r="D172" s="94">
        <v>3</v>
      </c>
    </row>
    <row r="173" spans="1:4" hidden="1" x14ac:dyDescent="0.25">
      <c r="A173" s="93" t="s">
        <v>1173</v>
      </c>
      <c r="B173" s="92" t="s">
        <v>1174</v>
      </c>
      <c r="C173" s="93" t="s">
        <v>856</v>
      </c>
      <c r="D173" s="94">
        <v>3</v>
      </c>
    </row>
    <row r="174" spans="1:4" hidden="1" x14ac:dyDescent="0.25">
      <c r="A174" s="93" t="s">
        <v>1175</v>
      </c>
      <c r="B174" s="92" t="s">
        <v>1176</v>
      </c>
      <c r="C174" s="93" t="s">
        <v>856</v>
      </c>
      <c r="D174" s="94">
        <v>3</v>
      </c>
    </row>
    <row r="175" spans="1:4" hidden="1" x14ac:dyDescent="0.25">
      <c r="A175" s="93" t="s">
        <v>1177</v>
      </c>
      <c r="B175" s="92" t="s">
        <v>1178</v>
      </c>
      <c r="C175" s="93" t="s">
        <v>856</v>
      </c>
      <c r="D175" s="94">
        <v>3</v>
      </c>
    </row>
    <row r="176" spans="1:4" hidden="1" x14ac:dyDescent="0.25">
      <c r="A176" s="93" t="s">
        <v>1179</v>
      </c>
      <c r="B176" s="92" t="s">
        <v>1180</v>
      </c>
      <c r="C176" s="93" t="s">
        <v>856</v>
      </c>
      <c r="D176" s="94">
        <v>3</v>
      </c>
    </row>
    <row r="177" spans="1:4" hidden="1" x14ac:dyDescent="0.25">
      <c r="A177" s="93" t="s">
        <v>1181</v>
      </c>
      <c r="B177" s="92" t="s">
        <v>1182</v>
      </c>
      <c r="C177" s="93" t="s">
        <v>856</v>
      </c>
      <c r="D177" s="94">
        <v>3</v>
      </c>
    </row>
    <row r="178" spans="1:4" hidden="1" x14ac:dyDescent="0.25">
      <c r="A178" s="93" t="s">
        <v>1183</v>
      </c>
      <c r="B178" s="92" t="s">
        <v>1184</v>
      </c>
      <c r="C178" s="93" t="s">
        <v>856</v>
      </c>
      <c r="D178" s="94">
        <v>3</v>
      </c>
    </row>
    <row r="179" spans="1:4" hidden="1" x14ac:dyDescent="0.25">
      <c r="A179" s="93" t="s">
        <v>1185</v>
      </c>
      <c r="B179" s="92" t="s">
        <v>1186</v>
      </c>
      <c r="C179" s="93" t="s">
        <v>856</v>
      </c>
      <c r="D179" s="94">
        <v>3</v>
      </c>
    </row>
    <row r="180" spans="1:4" hidden="1" x14ac:dyDescent="0.25">
      <c r="A180" s="93" t="s">
        <v>1187</v>
      </c>
      <c r="B180" s="92" t="s">
        <v>1188</v>
      </c>
      <c r="C180" s="93" t="s">
        <v>856</v>
      </c>
      <c r="D180" s="94">
        <v>3</v>
      </c>
    </row>
    <row r="181" spans="1:4" hidden="1" x14ac:dyDescent="0.25">
      <c r="A181" s="93" t="s">
        <v>1189</v>
      </c>
      <c r="B181" s="92" t="s">
        <v>1190</v>
      </c>
      <c r="C181" s="93" t="s">
        <v>856</v>
      </c>
      <c r="D181" s="94">
        <v>3</v>
      </c>
    </row>
    <row r="182" spans="1:4" hidden="1" x14ac:dyDescent="0.25">
      <c r="A182" s="93" t="s">
        <v>1191</v>
      </c>
      <c r="B182" s="92" t="s">
        <v>1192</v>
      </c>
      <c r="C182" s="93" t="s">
        <v>856</v>
      </c>
      <c r="D182" s="94">
        <v>3</v>
      </c>
    </row>
    <row r="183" spans="1:4" hidden="1" x14ac:dyDescent="0.25">
      <c r="A183" s="93" t="s">
        <v>1193</v>
      </c>
      <c r="B183" s="92" t="s">
        <v>1194</v>
      </c>
      <c r="C183" s="93" t="s">
        <v>856</v>
      </c>
      <c r="D183" s="94">
        <v>3</v>
      </c>
    </row>
    <row r="184" spans="1:4" hidden="1" x14ac:dyDescent="0.25">
      <c r="A184" s="93" t="s">
        <v>1195</v>
      </c>
      <c r="B184" s="92" t="s">
        <v>1196</v>
      </c>
      <c r="C184" s="93" t="s">
        <v>856</v>
      </c>
      <c r="D184" s="94">
        <v>3</v>
      </c>
    </row>
    <row r="185" spans="1:4" hidden="1" x14ac:dyDescent="0.25">
      <c r="A185" s="93" t="s">
        <v>1197</v>
      </c>
      <c r="B185" s="92" t="s">
        <v>1198</v>
      </c>
      <c r="C185" s="93" t="s">
        <v>856</v>
      </c>
      <c r="D185" s="94">
        <v>3</v>
      </c>
    </row>
    <row r="186" spans="1:4" hidden="1" x14ac:dyDescent="0.25">
      <c r="A186" s="93" t="s">
        <v>1199</v>
      </c>
      <c r="B186" s="92" t="s">
        <v>1200</v>
      </c>
      <c r="C186" s="93" t="s">
        <v>856</v>
      </c>
      <c r="D186" s="94">
        <v>3</v>
      </c>
    </row>
    <row r="187" spans="1:4" hidden="1" x14ac:dyDescent="0.25">
      <c r="A187" s="93" t="s">
        <v>1201</v>
      </c>
      <c r="B187" s="92" t="s">
        <v>1202</v>
      </c>
      <c r="C187" s="93" t="s">
        <v>856</v>
      </c>
      <c r="D187" s="94">
        <v>3</v>
      </c>
    </row>
    <row r="188" spans="1:4" hidden="1" x14ac:dyDescent="0.25">
      <c r="A188" s="93" t="s">
        <v>1203</v>
      </c>
      <c r="B188" s="92" t="s">
        <v>1204</v>
      </c>
      <c r="C188" s="93" t="s">
        <v>856</v>
      </c>
      <c r="D188" s="94">
        <v>2</v>
      </c>
    </row>
    <row r="189" spans="1:4" hidden="1" x14ac:dyDescent="0.25">
      <c r="A189" s="93" t="s">
        <v>1205</v>
      </c>
      <c r="B189" s="92" t="s">
        <v>1206</v>
      </c>
      <c r="C189" s="93" t="s">
        <v>856</v>
      </c>
      <c r="D189" s="94">
        <v>2</v>
      </c>
    </row>
    <row r="190" spans="1:4" hidden="1" x14ac:dyDescent="0.25">
      <c r="A190" s="93" t="s">
        <v>1207</v>
      </c>
      <c r="B190" s="92" t="s">
        <v>1208</v>
      </c>
      <c r="C190" s="93" t="s">
        <v>856</v>
      </c>
      <c r="D190" s="94">
        <v>2</v>
      </c>
    </row>
    <row r="191" spans="1:4" hidden="1" x14ac:dyDescent="0.25">
      <c r="A191" s="93" t="s">
        <v>1209</v>
      </c>
      <c r="B191" s="92" t="s">
        <v>1210</v>
      </c>
      <c r="C191" s="93" t="s">
        <v>856</v>
      </c>
      <c r="D191" s="94">
        <v>2</v>
      </c>
    </row>
    <row r="192" spans="1:4" hidden="1" x14ac:dyDescent="0.25">
      <c r="A192" s="93" t="s">
        <v>1211</v>
      </c>
      <c r="B192" s="92" t="s">
        <v>1212</v>
      </c>
      <c r="C192" s="93" t="s">
        <v>856</v>
      </c>
      <c r="D192" s="94">
        <v>2</v>
      </c>
    </row>
    <row r="193" spans="1:4" hidden="1" x14ac:dyDescent="0.25">
      <c r="A193" s="93" t="s">
        <v>1213</v>
      </c>
      <c r="B193" s="92" t="s">
        <v>1214</v>
      </c>
      <c r="C193" s="93" t="s">
        <v>856</v>
      </c>
      <c r="D193" s="94">
        <v>2</v>
      </c>
    </row>
    <row r="194" spans="1:4" hidden="1" x14ac:dyDescent="0.25">
      <c r="A194" s="93" t="s">
        <v>1215</v>
      </c>
      <c r="B194" s="92" t="s">
        <v>1216</v>
      </c>
      <c r="C194" s="93" t="s">
        <v>856</v>
      </c>
      <c r="D194" s="94">
        <v>2</v>
      </c>
    </row>
    <row r="195" spans="1:4" hidden="1" x14ac:dyDescent="0.25">
      <c r="A195" s="93" t="s">
        <v>1217</v>
      </c>
      <c r="B195" s="92" t="s">
        <v>1218</v>
      </c>
      <c r="C195" s="93" t="s">
        <v>856</v>
      </c>
      <c r="D195" s="94">
        <v>2</v>
      </c>
    </row>
    <row r="196" spans="1:4" hidden="1" x14ac:dyDescent="0.25">
      <c r="A196" s="93" t="s">
        <v>1219</v>
      </c>
      <c r="B196" s="92" t="s">
        <v>1220</v>
      </c>
      <c r="C196" s="93" t="s">
        <v>856</v>
      </c>
      <c r="D196" s="94">
        <v>2</v>
      </c>
    </row>
    <row r="197" spans="1:4" hidden="1" x14ac:dyDescent="0.25">
      <c r="A197" s="93" t="s">
        <v>1221</v>
      </c>
      <c r="B197" s="92" t="s">
        <v>1222</v>
      </c>
      <c r="C197" s="93" t="s">
        <v>856</v>
      </c>
      <c r="D197" s="94">
        <v>2</v>
      </c>
    </row>
    <row r="198" spans="1:4" hidden="1" x14ac:dyDescent="0.25">
      <c r="A198" s="93" t="s">
        <v>1223</v>
      </c>
      <c r="B198" s="92" t="s">
        <v>1224</v>
      </c>
      <c r="C198" s="93" t="s">
        <v>856</v>
      </c>
      <c r="D198" s="94">
        <v>2</v>
      </c>
    </row>
    <row r="199" spans="1:4" hidden="1" x14ac:dyDescent="0.25">
      <c r="A199" s="93" t="s">
        <v>1225</v>
      </c>
      <c r="B199" s="92" t="s">
        <v>1226</v>
      </c>
      <c r="C199" s="93" t="s">
        <v>856</v>
      </c>
      <c r="D199" s="94">
        <v>2</v>
      </c>
    </row>
    <row r="200" spans="1:4" hidden="1" x14ac:dyDescent="0.25">
      <c r="A200" s="93" t="s">
        <v>1227</v>
      </c>
      <c r="B200" s="92" t="s">
        <v>1228</v>
      </c>
      <c r="C200" s="93" t="s">
        <v>856</v>
      </c>
      <c r="D200" s="94">
        <v>2</v>
      </c>
    </row>
    <row r="201" spans="1:4" hidden="1" x14ac:dyDescent="0.25">
      <c r="A201" s="93" t="s">
        <v>1229</v>
      </c>
      <c r="B201" s="92" t="s">
        <v>1230</v>
      </c>
      <c r="C201" s="93" t="s">
        <v>856</v>
      </c>
      <c r="D201" s="94">
        <v>2</v>
      </c>
    </row>
    <row r="202" spans="1:4" hidden="1" x14ac:dyDescent="0.25">
      <c r="A202" s="93" t="s">
        <v>1231</v>
      </c>
      <c r="B202" s="92" t="s">
        <v>1232</v>
      </c>
      <c r="C202" s="93" t="s">
        <v>856</v>
      </c>
      <c r="D202" s="94">
        <v>2</v>
      </c>
    </row>
    <row r="203" spans="1:4" hidden="1" x14ac:dyDescent="0.25">
      <c r="A203" s="93" t="s">
        <v>1233</v>
      </c>
      <c r="B203" s="92" t="s">
        <v>1234</v>
      </c>
      <c r="C203" s="93" t="s">
        <v>856</v>
      </c>
      <c r="D203" s="94">
        <v>2</v>
      </c>
    </row>
    <row r="204" spans="1:4" hidden="1" x14ac:dyDescent="0.25">
      <c r="A204" s="93" t="s">
        <v>1235</v>
      </c>
      <c r="B204" s="92" t="s">
        <v>1236</v>
      </c>
      <c r="C204" s="93" t="s">
        <v>856</v>
      </c>
      <c r="D204" s="94">
        <v>2</v>
      </c>
    </row>
    <row r="205" spans="1:4" hidden="1" x14ac:dyDescent="0.25">
      <c r="A205" s="93" t="s">
        <v>1237</v>
      </c>
      <c r="B205" s="92" t="s">
        <v>1238</v>
      </c>
      <c r="C205" s="93" t="s">
        <v>856</v>
      </c>
      <c r="D205" s="94">
        <v>2</v>
      </c>
    </row>
    <row r="206" spans="1:4" hidden="1" x14ac:dyDescent="0.25">
      <c r="A206" s="93" t="s">
        <v>1239</v>
      </c>
      <c r="B206" s="92" t="s">
        <v>1240</v>
      </c>
      <c r="C206" s="93" t="s">
        <v>856</v>
      </c>
      <c r="D206" s="94">
        <v>2</v>
      </c>
    </row>
    <row r="207" spans="1:4" hidden="1" x14ac:dyDescent="0.25">
      <c r="A207" s="93" t="s">
        <v>1241</v>
      </c>
      <c r="B207" s="92" t="s">
        <v>1242</v>
      </c>
      <c r="C207" s="93" t="s">
        <v>863</v>
      </c>
      <c r="D207" s="94">
        <v>9</v>
      </c>
    </row>
    <row r="208" spans="1:4" hidden="1" x14ac:dyDescent="0.25">
      <c r="A208" s="93" t="s">
        <v>1243</v>
      </c>
      <c r="B208" s="92" t="s">
        <v>1244</v>
      </c>
      <c r="C208" s="93" t="s">
        <v>863</v>
      </c>
      <c r="D208" s="94">
        <v>5</v>
      </c>
    </row>
    <row r="209" spans="1:4" hidden="1" x14ac:dyDescent="0.25">
      <c r="A209" s="93" t="s">
        <v>1245</v>
      </c>
      <c r="B209" s="92" t="s">
        <v>1246</v>
      </c>
      <c r="C209" s="93" t="s">
        <v>863</v>
      </c>
      <c r="D209" s="94">
        <v>4</v>
      </c>
    </row>
    <row r="210" spans="1:4" hidden="1" x14ac:dyDescent="0.25">
      <c r="A210" s="93" t="s">
        <v>1247</v>
      </c>
      <c r="B210" s="92" t="s">
        <v>1248</v>
      </c>
      <c r="C210" s="93" t="s">
        <v>863</v>
      </c>
      <c r="D210" s="94">
        <v>5</v>
      </c>
    </row>
    <row r="211" spans="1:4" hidden="1" x14ac:dyDescent="0.25">
      <c r="A211" s="93" t="s">
        <v>1249</v>
      </c>
      <c r="B211" s="92" t="s">
        <v>1250</v>
      </c>
      <c r="C211" s="93" t="s">
        <v>1067</v>
      </c>
      <c r="D211" s="94">
        <v>72</v>
      </c>
    </row>
    <row r="212" spans="1:4" hidden="1" x14ac:dyDescent="0.25">
      <c r="A212" s="93" t="s">
        <v>1251</v>
      </c>
      <c r="B212" s="92" t="s">
        <v>1252</v>
      </c>
      <c r="C212" s="93" t="s">
        <v>1067</v>
      </c>
      <c r="D212" s="94">
        <v>61</v>
      </c>
    </row>
    <row r="213" spans="1:4" hidden="1" x14ac:dyDescent="0.25">
      <c r="A213" s="93" t="s">
        <v>1253</v>
      </c>
      <c r="B213" s="92" t="s">
        <v>1254</v>
      </c>
      <c r="C213" s="93" t="s">
        <v>1067</v>
      </c>
      <c r="D213" s="94">
        <v>32</v>
      </c>
    </row>
    <row r="214" spans="1:4" hidden="1" x14ac:dyDescent="0.25">
      <c r="A214" s="93" t="s">
        <v>1255</v>
      </c>
      <c r="B214" s="92" t="s">
        <v>1256</v>
      </c>
      <c r="C214" s="93" t="s">
        <v>1067</v>
      </c>
      <c r="D214" s="94">
        <v>151</v>
      </c>
    </row>
    <row r="215" spans="1:4" hidden="1" x14ac:dyDescent="0.25">
      <c r="A215" s="93" t="s">
        <v>1257</v>
      </c>
      <c r="B215" s="92" t="s">
        <v>1258</v>
      </c>
      <c r="C215" s="93" t="s">
        <v>947</v>
      </c>
      <c r="D215" s="94">
        <v>12</v>
      </c>
    </row>
    <row r="216" spans="1:4" hidden="1" x14ac:dyDescent="0.25">
      <c r="A216" s="93" t="s">
        <v>1259</v>
      </c>
      <c r="B216" s="92" t="s">
        <v>1260</v>
      </c>
      <c r="C216" s="93" t="s">
        <v>947</v>
      </c>
      <c r="D216" s="94">
        <v>39</v>
      </c>
    </row>
    <row r="217" spans="1:4" hidden="1" x14ac:dyDescent="0.25">
      <c r="A217" s="93" t="s">
        <v>1261</v>
      </c>
      <c r="B217" s="92" t="s">
        <v>1262</v>
      </c>
      <c r="C217" s="93" t="s">
        <v>947</v>
      </c>
      <c r="D217" s="94">
        <v>20</v>
      </c>
    </row>
    <row r="218" spans="1:4" hidden="1" x14ac:dyDescent="0.25">
      <c r="A218" s="93" t="s">
        <v>1263</v>
      </c>
      <c r="B218" s="92" t="s">
        <v>1264</v>
      </c>
      <c r="C218" s="93" t="s">
        <v>863</v>
      </c>
      <c r="D218" s="94">
        <v>16</v>
      </c>
    </row>
    <row r="219" spans="1:4" hidden="1" x14ac:dyDescent="0.25">
      <c r="A219" s="93" t="s">
        <v>1265</v>
      </c>
      <c r="B219" s="92" t="s">
        <v>1266</v>
      </c>
      <c r="C219" s="93" t="s">
        <v>863</v>
      </c>
      <c r="D219" s="94">
        <v>31</v>
      </c>
    </row>
    <row r="220" spans="1:4" hidden="1" x14ac:dyDescent="0.25">
      <c r="A220" s="93" t="s">
        <v>1267</v>
      </c>
      <c r="B220" s="92" t="s">
        <v>1268</v>
      </c>
      <c r="C220" s="93" t="s">
        <v>863</v>
      </c>
      <c r="D220" s="94">
        <v>10</v>
      </c>
    </row>
    <row r="221" spans="1:4" hidden="1" x14ac:dyDescent="0.25">
      <c r="A221" s="93" t="s">
        <v>1269</v>
      </c>
      <c r="B221" s="92" t="s">
        <v>1270</v>
      </c>
      <c r="C221" s="93" t="s">
        <v>863</v>
      </c>
      <c r="D221" s="94">
        <v>1</v>
      </c>
    </row>
    <row r="222" spans="1:4" hidden="1" x14ac:dyDescent="0.25">
      <c r="A222" s="93" t="s">
        <v>1271</v>
      </c>
      <c r="B222" s="92" t="s">
        <v>1272</v>
      </c>
      <c r="C222" s="93" t="s">
        <v>863</v>
      </c>
      <c r="D222" s="94">
        <v>10</v>
      </c>
    </row>
    <row r="223" spans="1:4" hidden="1" x14ac:dyDescent="0.25">
      <c r="A223" s="93" t="s">
        <v>1273</v>
      </c>
      <c r="B223" s="92" t="s">
        <v>1274</v>
      </c>
      <c r="C223" s="93" t="s">
        <v>863</v>
      </c>
      <c r="D223" s="94">
        <v>2</v>
      </c>
    </row>
    <row r="224" spans="1:4" hidden="1" x14ac:dyDescent="0.25">
      <c r="A224" s="93" t="s">
        <v>1275</v>
      </c>
      <c r="B224" s="92" t="s">
        <v>1276</v>
      </c>
      <c r="C224" s="93" t="s">
        <v>856</v>
      </c>
      <c r="D224" s="94">
        <v>4</v>
      </c>
    </row>
    <row r="225" spans="1:4" hidden="1" x14ac:dyDescent="0.25">
      <c r="A225" s="93" t="s">
        <v>1277</v>
      </c>
      <c r="B225" s="92" t="s">
        <v>1278</v>
      </c>
      <c r="C225" s="93" t="s">
        <v>856</v>
      </c>
      <c r="D225" s="94">
        <v>4</v>
      </c>
    </row>
    <row r="226" spans="1:4" hidden="1" x14ac:dyDescent="0.25">
      <c r="A226" s="93" t="s">
        <v>1279</v>
      </c>
      <c r="B226" s="92" t="s">
        <v>1280</v>
      </c>
      <c r="C226" s="93" t="s">
        <v>856</v>
      </c>
      <c r="D226" s="94">
        <v>4</v>
      </c>
    </row>
    <row r="227" spans="1:4" hidden="1" x14ac:dyDescent="0.25">
      <c r="A227" s="93" t="s">
        <v>1281</v>
      </c>
      <c r="B227" s="92" t="s">
        <v>1282</v>
      </c>
      <c r="C227" s="93" t="s">
        <v>856</v>
      </c>
      <c r="D227" s="94">
        <v>4</v>
      </c>
    </row>
    <row r="228" spans="1:4" hidden="1" x14ac:dyDescent="0.25">
      <c r="A228" s="93" t="s">
        <v>1283</v>
      </c>
      <c r="B228" s="92" t="s">
        <v>1284</v>
      </c>
      <c r="C228" s="93" t="s">
        <v>856</v>
      </c>
      <c r="D228" s="94">
        <v>4</v>
      </c>
    </row>
    <row r="229" spans="1:4" hidden="1" x14ac:dyDescent="0.25">
      <c r="A229" s="93" t="s">
        <v>1285</v>
      </c>
      <c r="B229" s="92" t="s">
        <v>1286</v>
      </c>
      <c r="C229" s="93" t="s">
        <v>856</v>
      </c>
      <c r="D229" s="94">
        <v>4</v>
      </c>
    </row>
    <row r="230" spans="1:4" hidden="1" x14ac:dyDescent="0.25">
      <c r="A230" s="93" t="s">
        <v>1287</v>
      </c>
      <c r="B230" s="92" t="s">
        <v>1288</v>
      </c>
      <c r="C230" s="93" t="s">
        <v>856</v>
      </c>
      <c r="D230" s="94">
        <v>4</v>
      </c>
    </row>
    <row r="231" spans="1:4" hidden="1" x14ac:dyDescent="0.25">
      <c r="A231" s="93" t="s">
        <v>1289</v>
      </c>
      <c r="B231" s="92" t="s">
        <v>1290</v>
      </c>
      <c r="C231" s="93" t="s">
        <v>856</v>
      </c>
      <c r="D231" s="94">
        <v>4</v>
      </c>
    </row>
    <row r="232" spans="1:4" hidden="1" x14ac:dyDescent="0.25">
      <c r="A232" s="93" t="s">
        <v>1291</v>
      </c>
      <c r="B232" s="92" t="s">
        <v>1292</v>
      </c>
      <c r="C232" s="93" t="s">
        <v>856</v>
      </c>
      <c r="D232" s="94">
        <v>4</v>
      </c>
    </row>
    <row r="233" spans="1:4" hidden="1" x14ac:dyDescent="0.25">
      <c r="A233" s="93" t="s">
        <v>1293</v>
      </c>
      <c r="B233" s="92" t="s">
        <v>1294</v>
      </c>
      <c r="C233" s="93" t="s">
        <v>856</v>
      </c>
      <c r="D233" s="94">
        <v>4</v>
      </c>
    </row>
    <row r="234" spans="1:4" hidden="1" x14ac:dyDescent="0.25">
      <c r="A234" s="93" t="s">
        <v>1295</v>
      </c>
      <c r="B234" s="92" t="s">
        <v>1296</v>
      </c>
      <c r="C234" s="93" t="s">
        <v>856</v>
      </c>
      <c r="D234" s="94">
        <v>4</v>
      </c>
    </row>
    <row r="235" spans="1:4" hidden="1" x14ac:dyDescent="0.25">
      <c r="A235" s="93" t="s">
        <v>1297</v>
      </c>
      <c r="B235" s="92" t="s">
        <v>1298</v>
      </c>
      <c r="C235" s="93" t="s">
        <v>856</v>
      </c>
      <c r="D235" s="94">
        <v>4</v>
      </c>
    </row>
    <row r="236" spans="1:4" hidden="1" x14ac:dyDescent="0.25">
      <c r="A236" s="93" t="s">
        <v>1299</v>
      </c>
      <c r="B236" s="92" t="s">
        <v>1300</v>
      </c>
      <c r="C236" s="93" t="s">
        <v>856</v>
      </c>
      <c r="D236" s="94">
        <v>4</v>
      </c>
    </row>
    <row r="237" spans="1:4" hidden="1" x14ac:dyDescent="0.25">
      <c r="A237" s="93" t="s">
        <v>1301</v>
      </c>
      <c r="B237" s="92" t="s">
        <v>1302</v>
      </c>
      <c r="C237" s="93" t="s">
        <v>856</v>
      </c>
      <c r="D237" s="94">
        <v>5</v>
      </c>
    </row>
    <row r="238" spans="1:4" hidden="1" x14ac:dyDescent="0.25">
      <c r="A238" s="93" t="s">
        <v>1303</v>
      </c>
      <c r="B238" s="92" t="s">
        <v>1304</v>
      </c>
      <c r="C238" s="93" t="s">
        <v>856</v>
      </c>
      <c r="D238" s="94">
        <v>5</v>
      </c>
    </row>
    <row r="239" spans="1:4" hidden="1" x14ac:dyDescent="0.25">
      <c r="A239" s="93" t="s">
        <v>1305</v>
      </c>
      <c r="B239" s="92" t="s">
        <v>1306</v>
      </c>
      <c r="C239" s="93" t="s">
        <v>856</v>
      </c>
      <c r="D239" s="94">
        <v>4</v>
      </c>
    </row>
    <row r="240" spans="1:4" hidden="1" x14ac:dyDescent="0.25">
      <c r="A240" s="93" t="s">
        <v>1307</v>
      </c>
      <c r="B240" s="92" t="s">
        <v>1308</v>
      </c>
      <c r="C240" s="93" t="s">
        <v>856</v>
      </c>
      <c r="D240" s="94">
        <v>4</v>
      </c>
    </row>
    <row r="241" spans="1:4" hidden="1" x14ac:dyDescent="0.25">
      <c r="A241" s="93" t="s">
        <v>1309</v>
      </c>
      <c r="B241" s="92" t="s">
        <v>1310</v>
      </c>
      <c r="C241" s="93" t="s">
        <v>856</v>
      </c>
      <c r="D241" s="94">
        <v>5</v>
      </c>
    </row>
    <row r="242" spans="1:4" hidden="1" x14ac:dyDescent="0.25">
      <c r="A242" s="93" t="s">
        <v>1311</v>
      </c>
      <c r="B242" s="92" t="s">
        <v>1312</v>
      </c>
      <c r="C242" s="93" t="s">
        <v>856</v>
      </c>
      <c r="D242" s="94">
        <v>4</v>
      </c>
    </row>
    <row r="243" spans="1:4" hidden="1" x14ac:dyDescent="0.25">
      <c r="A243" s="93" t="s">
        <v>1313</v>
      </c>
      <c r="B243" s="92" t="s">
        <v>1314</v>
      </c>
      <c r="C243" s="93" t="s">
        <v>856</v>
      </c>
      <c r="D243" s="94">
        <v>4</v>
      </c>
    </row>
    <row r="244" spans="1:4" hidden="1" x14ac:dyDescent="0.25">
      <c r="A244" s="93" t="s">
        <v>1315</v>
      </c>
      <c r="B244" s="92" t="s">
        <v>1316</v>
      </c>
      <c r="C244" s="93" t="s">
        <v>856</v>
      </c>
      <c r="D244" s="94">
        <v>4</v>
      </c>
    </row>
    <row r="245" spans="1:4" hidden="1" x14ac:dyDescent="0.25">
      <c r="A245" s="93" t="s">
        <v>1317</v>
      </c>
      <c r="B245" s="92" t="s">
        <v>1318</v>
      </c>
      <c r="C245" s="93" t="s">
        <v>856</v>
      </c>
      <c r="D245" s="94">
        <v>5</v>
      </c>
    </row>
    <row r="246" spans="1:4" hidden="1" x14ac:dyDescent="0.25">
      <c r="A246" s="93" t="s">
        <v>1319</v>
      </c>
      <c r="B246" s="92" t="s">
        <v>1320</v>
      </c>
      <c r="C246" s="93" t="s">
        <v>856</v>
      </c>
      <c r="D246" s="94">
        <v>5</v>
      </c>
    </row>
    <row r="247" spans="1:4" hidden="1" x14ac:dyDescent="0.25">
      <c r="A247" s="93" t="s">
        <v>1321</v>
      </c>
      <c r="B247" s="92" t="s">
        <v>1322</v>
      </c>
      <c r="C247" s="93" t="s">
        <v>856</v>
      </c>
      <c r="D247" s="94">
        <v>5</v>
      </c>
    </row>
    <row r="248" spans="1:4" hidden="1" x14ac:dyDescent="0.25">
      <c r="A248" s="93" t="s">
        <v>1323</v>
      </c>
      <c r="B248" s="92" t="s">
        <v>1324</v>
      </c>
      <c r="C248" s="93" t="s">
        <v>856</v>
      </c>
      <c r="D248" s="94">
        <v>4</v>
      </c>
    </row>
    <row r="249" spans="1:4" hidden="1" x14ac:dyDescent="0.25">
      <c r="A249" s="93" t="s">
        <v>1325</v>
      </c>
      <c r="B249" s="92" t="s">
        <v>1326</v>
      </c>
      <c r="C249" s="93" t="s">
        <v>856</v>
      </c>
      <c r="D249" s="94">
        <v>4</v>
      </c>
    </row>
    <row r="250" spans="1:4" hidden="1" x14ac:dyDescent="0.25">
      <c r="A250" s="93" t="s">
        <v>1327</v>
      </c>
      <c r="B250" s="92" t="s">
        <v>1328</v>
      </c>
      <c r="C250" s="93" t="s">
        <v>856</v>
      </c>
      <c r="D250" s="94">
        <v>5</v>
      </c>
    </row>
    <row r="251" spans="1:4" hidden="1" x14ac:dyDescent="0.25">
      <c r="A251" s="93" t="s">
        <v>1329</v>
      </c>
      <c r="B251" s="92" t="s">
        <v>1330</v>
      </c>
      <c r="C251" s="93" t="s">
        <v>856</v>
      </c>
      <c r="D251" s="94">
        <v>5</v>
      </c>
    </row>
    <row r="252" spans="1:4" hidden="1" x14ac:dyDescent="0.25">
      <c r="A252" s="93" t="s">
        <v>1331</v>
      </c>
      <c r="B252" s="92" t="s">
        <v>1332</v>
      </c>
      <c r="C252" s="93" t="s">
        <v>856</v>
      </c>
      <c r="D252" s="94">
        <v>5</v>
      </c>
    </row>
    <row r="253" spans="1:4" hidden="1" x14ac:dyDescent="0.25">
      <c r="A253" s="93" t="s">
        <v>1333</v>
      </c>
      <c r="B253" s="92" t="s">
        <v>1334</v>
      </c>
      <c r="C253" s="93" t="s">
        <v>856</v>
      </c>
      <c r="D253" s="94">
        <v>4</v>
      </c>
    </row>
    <row r="254" spans="1:4" hidden="1" x14ac:dyDescent="0.25">
      <c r="A254" s="93" t="s">
        <v>1335</v>
      </c>
      <c r="B254" s="92" t="s">
        <v>1336</v>
      </c>
      <c r="C254" s="93" t="s">
        <v>856</v>
      </c>
      <c r="D254" s="94">
        <v>4</v>
      </c>
    </row>
    <row r="255" spans="1:4" hidden="1" x14ac:dyDescent="0.25">
      <c r="A255" s="93" t="s">
        <v>1337</v>
      </c>
      <c r="B255" s="92" t="s">
        <v>1338</v>
      </c>
      <c r="C255" s="93" t="s">
        <v>856</v>
      </c>
      <c r="D255" s="94">
        <v>4</v>
      </c>
    </row>
    <row r="256" spans="1:4" hidden="1" x14ac:dyDescent="0.25">
      <c r="A256" s="93" t="s">
        <v>1339</v>
      </c>
      <c r="B256" s="92" t="s">
        <v>1340</v>
      </c>
      <c r="C256" s="93" t="s">
        <v>856</v>
      </c>
      <c r="D256" s="94">
        <v>4</v>
      </c>
    </row>
    <row r="257" spans="1:4" hidden="1" x14ac:dyDescent="0.25">
      <c r="A257" s="93" t="s">
        <v>1341</v>
      </c>
      <c r="B257" s="92" t="s">
        <v>1342</v>
      </c>
      <c r="C257" s="93" t="s">
        <v>856</v>
      </c>
      <c r="D257" s="94">
        <v>4</v>
      </c>
    </row>
    <row r="258" spans="1:4" hidden="1" x14ac:dyDescent="0.25">
      <c r="A258" s="93" t="s">
        <v>1343</v>
      </c>
      <c r="B258" s="92" t="s">
        <v>1344</v>
      </c>
      <c r="C258" s="93" t="s">
        <v>856</v>
      </c>
      <c r="D258" s="94">
        <v>4</v>
      </c>
    </row>
    <row r="259" spans="1:4" hidden="1" x14ac:dyDescent="0.25">
      <c r="A259" s="93" t="s">
        <v>1345</v>
      </c>
      <c r="B259" s="92" t="s">
        <v>1346</v>
      </c>
      <c r="C259" s="93" t="s">
        <v>856</v>
      </c>
      <c r="D259" s="94">
        <v>4</v>
      </c>
    </row>
    <row r="260" spans="1:4" hidden="1" x14ac:dyDescent="0.25">
      <c r="A260" s="93" t="s">
        <v>1347</v>
      </c>
      <c r="B260" s="92" t="s">
        <v>1348</v>
      </c>
      <c r="C260" s="93" t="s">
        <v>856</v>
      </c>
      <c r="D260" s="94">
        <v>4</v>
      </c>
    </row>
    <row r="261" spans="1:4" hidden="1" x14ac:dyDescent="0.25">
      <c r="A261" s="93" t="s">
        <v>1349</v>
      </c>
      <c r="B261" s="92" t="s">
        <v>1350</v>
      </c>
      <c r="C261" s="93" t="s">
        <v>856</v>
      </c>
      <c r="D261" s="94">
        <v>4</v>
      </c>
    </row>
    <row r="262" spans="1:4" hidden="1" x14ac:dyDescent="0.25">
      <c r="A262" s="93" t="s">
        <v>1351</v>
      </c>
      <c r="B262" s="92" t="s">
        <v>1352</v>
      </c>
      <c r="C262" s="93" t="s">
        <v>856</v>
      </c>
      <c r="D262" s="94">
        <v>4</v>
      </c>
    </row>
    <row r="263" spans="1:4" hidden="1" x14ac:dyDescent="0.25">
      <c r="A263" s="93" t="s">
        <v>1353</v>
      </c>
      <c r="B263" s="92" t="s">
        <v>1354</v>
      </c>
      <c r="C263" s="93" t="s">
        <v>856</v>
      </c>
      <c r="D263" s="94">
        <v>4</v>
      </c>
    </row>
    <row r="264" spans="1:4" hidden="1" x14ac:dyDescent="0.25">
      <c r="A264" s="93" t="s">
        <v>1355</v>
      </c>
      <c r="B264" s="92" t="s">
        <v>1356</v>
      </c>
      <c r="C264" s="93" t="s">
        <v>856</v>
      </c>
      <c r="D264" s="94">
        <v>4</v>
      </c>
    </row>
    <row r="265" spans="1:4" hidden="1" x14ac:dyDescent="0.25">
      <c r="A265" s="93" t="s">
        <v>1357</v>
      </c>
      <c r="B265" s="92" t="s">
        <v>1358</v>
      </c>
      <c r="C265" s="93" t="s">
        <v>856</v>
      </c>
      <c r="D265" s="94">
        <v>4</v>
      </c>
    </row>
    <row r="266" spans="1:4" hidden="1" x14ac:dyDescent="0.25">
      <c r="A266" s="93" t="s">
        <v>1359</v>
      </c>
      <c r="B266" s="92" t="s">
        <v>1360</v>
      </c>
      <c r="C266" s="93" t="s">
        <v>856</v>
      </c>
      <c r="D266" s="94">
        <v>4</v>
      </c>
    </row>
    <row r="267" spans="1:4" hidden="1" x14ac:dyDescent="0.25">
      <c r="A267" s="93" t="s">
        <v>1361</v>
      </c>
      <c r="B267" s="92" t="s">
        <v>1362</v>
      </c>
      <c r="C267" s="93" t="s">
        <v>856</v>
      </c>
      <c r="D267" s="94">
        <v>4</v>
      </c>
    </row>
    <row r="268" spans="1:4" hidden="1" x14ac:dyDescent="0.25">
      <c r="A268" s="93" t="s">
        <v>1363</v>
      </c>
      <c r="B268" s="92" t="s">
        <v>1364</v>
      </c>
      <c r="C268" s="93" t="s">
        <v>893</v>
      </c>
      <c r="D268" s="94">
        <v>5</v>
      </c>
    </row>
    <row r="269" spans="1:4" hidden="1" x14ac:dyDescent="0.25">
      <c r="A269" s="93" t="s">
        <v>1365</v>
      </c>
      <c r="B269" s="92" t="s">
        <v>1366</v>
      </c>
      <c r="C269" s="93" t="s">
        <v>856</v>
      </c>
      <c r="D269" s="94">
        <v>5</v>
      </c>
    </row>
    <row r="270" spans="1:4" hidden="1" x14ac:dyDescent="0.25">
      <c r="A270" s="93" t="s">
        <v>1367</v>
      </c>
      <c r="B270" s="92" t="s">
        <v>1368</v>
      </c>
      <c r="C270" s="93" t="s">
        <v>863</v>
      </c>
      <c r="D270" s="94">
        <v>9</v>
      </c>
    </row>
    <row r="271" spans="1:4" hidden="1" x14ac:dyDescent="0.25">
      <c r="A271" s="93" t="s">
        <v>1369</v>
      </c>
      <c r="B271" s="92" t="s">
        <v>1370</v>
      </c>
      <c r="C271" s="93" t="s">
        <v>863</v>
      </c>
      <c r="D271" s="94">
        <v>5</v>
      </c>
    </row>
    <row r="272" spans="1:4" hidden="1" x14ac:dyDescent="0.25">
      <c r="A272" s="93" t="s">
        <v>1371</v>
      </c>
      <c r="B272" s="92" t="s">
        <v>1372</v>
      </c>
      <c r="C272" s="93" t="s">
        <v>863</v>
      </c>
      <c r="D272" s="94">
        <v>12</v>
      </c>
    </row>
    <row r="273" spans="1:4" hidden="1" x14ac:dyDescent="0.25">
      <c r="A273" s="93" t="s">
        <v>1373</v>
      </c>
      <c r="B273" s="92" t="s">
        <v>1374</v>
      </c>
      <c r="C273" s="93" t="s">
        <v>863</v>
      </c>
      <c r="D273" s="94">
        <v>20</v>
      </c>
    </row>
    <row r="274" spans="1:4" hidden="1" x14ac:dyDescent="0.25">
      <c r="A274" s="93" t="s">
        <v>1375</v>
      </c>
      <c r="B274" s="92" t="s">
        <v>1376</v>
      </c>
      <c r="C274" s="93" t="s">
        <v>863</v>
      </c>
      <c r="D274" s="94">
        <v>17</v>
      </c>
    </row>
    <row r="275" spans="1:4" hidden="1" x14ac:dyDescent="0.25">
      <c r="A275" s="93" t="s">
        <v>1377</v>
      </c>
      <c r="B275" s="92" t="s">
        <v>1378</v>
      </c>
      <c r="C275" s="93" t="s">
        <v>863</v>
      </c>
      <c r="D275" s="94">
        <v>13</v>
      </c>
    </row>
    <row r="276" spans="1:4" hidden="1" x14ac:dyDescent="0.25">
      <c r="A276" s="93" t="s">
        <v>1379</v>
      </c>
      <c r="B276" s="92" t="s">
        <v>1380</v>
      </c>
      <c r="C276" s="93" t="s">
        <v>863</v>
      </c>
      <c r="D276" s="94">
        <v>5</v>
      </c>
    </row>
    <row r="277" spans="1:4" hidden="1" x14ac:dyDescent="0.25">
      <c r="A277" s="93" t="s">
        <v>1381</v>
      </c>
      <c r="B277" s="92" t="s">
        <v>1382</v>
      </c>
      <c r="C277" s="93" t="s">
        <v>863</v>
      </c>
      <c r="D277" s="94">
        <v>5</v>
      </c>
    </row>
    <row r="278" spans="1:4" hidden="1" x14ac:dyDescent="0.25">
      <c r="A278" s="93" t="s">
        <v>1383</v>
      </c>
      <c r="B278" s="92" t="s">
        <v>1384</v>
      </c>
      <c r="C278" s="93" t="s">
        <v>863</v>
      </c>
      <c r="D278" s="94">
        <v>5</v>
      </c>
    </row>
    <row r="279" spans="1:4" hidden="1" x14ac:dyDescent="0.25">
      <c r="A279" s="93" t="s">
        <v>1385</v>
      </c>
      <c r="B279" s="92" t="s">
        <v>1386</v>
      </c>
      <c r="C279" s="93" t="s">
        <v>863</v>
      </c>
      <c r="D279" s="94">
        <v>5</v>
      </c>
    </row>
    <row r="280" spans="1:4" hidden="1" x14ac:dyDescent="0.25">
      <c r="A280" s="93" t="s">
        <v>1387</v>
      </c>
      <c r="B280" s="92" t="s">
        <v>1388</v>
      </c>
      <c r="C280" s="93" t="s">
        <v>863</v>
      </c>
      <c r="D280" s="94">
        <v>12</v>
      </c>
    </row>
    <row r="281" spans="1:4" hidden="1" x14ac:dyDescent="0.25">
      <c r="A281" s="93" t="s">
        <v>1389</v>
      </c>
      <c r="B281" s="92" t="s">
        <v>1390</v>
      </c>
      <c r="C281" s="93" t="s">
        <v>863</v>
      </c>
      <c r="D281" s="94">
        <v>16</v>
      </c>
    </row>
    <row r="282" spans="1:4" hidden="1" x14ac:dyDescent="0.25">
      <c r="A282" s="93" t="s">
        <v>1391</v>
      </c>
      <c r="B282" s="92" t="s">
        <v>1392</v>
      </c>
      <c r="C282" s="93" t="s">
        <v>863</v>
      </c>
      <c r="D282" s="94">
        <v>91</v>
      </c>
    </row>
    <row r="283" spans="1:4" hidden="1" x14ac:dyDescent="0.25">
      <c r="A283" s="93" t="s">
        <v>1393</v>
      </c>
      <c r="B283" s="92" t="s">
        <v>1394</v>
      </c>
      <c r="C283" s="93" t="s">
        <v>863</v>
      </c>
      <c r="D283" s="94">
        <v>10</v>
      </c>
    </row>
    <row r="284" spans="1:4" hidden="1" x14ac:dyDescent="0.25">
      <c r="A284" s="93" t="s">
        <v>1395</v>
      </c>
      <c r="B284" s="92" t="s">
        <v>1396</v>
      </c>
      <c r="C284" s="93" t="s">
        <v>863</v>
      </c>
      <c r="D284" s="94">
        <v>276</v>
      </c>
    </row>
    <row r="285" spans="1:4" hidden="1" x14ac:dyDescent="0.25">
      <c r="A285" s="93" t="s">
        <v>1397</v>
      </c>
      <c r="B285" s="92" t="s">
        <v>1398</v>
      </c>
      <c r="C285" s="93" t="s">
        <v>863</v>
      </c>
      <c r="D285" s="94">
        <v>10</v>
      </c>
    </row>
    <row r="286" spans="1:4" hidden="1" x14ac:dyDescent="0.25">
      <c r="A286" s="93" t="s">
        <v>1399</v>
      </c>
      <c r="B286" s="92" t="s">
        <v>1400</v>
      </c>
      <c r="C286" s="93" t="s">
        <v>863</v>
      </c>
      <c r="D286" s="94">
        <v>25</v>
      </c>
    </row>
    <row r="287" spans="1:4" hidden="1" x14ac:dyDescent="0.25">
      <c r="A287" s="93" t="s">
        <v>1401</v>
      </c>
      <c r="B287" s="92" t="s">
        <v>1402</v>
      </c>
      <c r="C287" s="93" t="s">
        <v>863</v>
      </c>
      <c r="D287" s="94">
        <v>153</v>
      </c>
    </row>
    <row r="288" spans="1:4" hidden="1" x14ac:dyDescent="0.25">
      <c r="A288" s="93" t="s">
        <v>1403</v>
      </c>
      <c r="B288" s="92" t="s">
        <v>1404</v>
      </c>
      <c r="C288" s="93" t="s">
        <v>863</v>
      </c>
      <c r="D288" s="94">
        <v>10</v>
      </c>
    </row>
    <row r="289" spans="1:4" hidden="1" x14ac:dyDescent="0.25">
      <c r="A289" s="93" t="s">
        <v>1405</v>
      </c>
      <c r="B289" s="92" t="s">
        <v>1406</v>
      </c>
      <c r="C289" s="93" t="s">
        <v>863</v>
      </c>
      <c r="D289" s="94">
        <v>1</v>
      </c>
    </row>
    <row r="290" spans="1:4" hidden="1" x14ac:dyDescent="0.25">
      <c r="A290" s="93" t="s">
        <v>1407</v>
      </c>
      <c r="B290" s="92" t="s">
        <v>1408</v>
      </c>
      <c r="C290" s="93" t="s">
        <v>863</v>
      </c>
      <c r="D290" s="94">
        <v>31</v>
      </c>
    </row>
    <row r="291" spans="1:4" hidden="1" x14ac:dyDescent="0.25">
      <c r="A291" s="93" t="s">
        <v>1409</v>
      </c>
      <c r="B291" s="92" t="s">
        <v>1410</v>
      </c>
      <c r="C291" s="93" t="s">
        <v>863</v>
      </c>
      <c r="D291" s="94">
        <v>20</v>
      </c>
    </row>
    <row r="292" spans="1:4" hidden="1" x14ac:dyDescent="0.25">
      <c r="A292" s="93" t="s">
        <v>1411</v>
      </c>
      <c r="B292" s="92" t="s">
        <v>1412</v>
      </c>
      <c r="C292" s="93" t="s">
        <v>863</v>
      </c>
      <c r="D292" s="94">
        <v>10</v>
      </c>
    </row>
    <row r="293" spans="1:4" hidden="1" x14ac:dyDescent="0.25">
      <c r="A293" s="93" t="s">
        <v>1413</v>
      </c>
      <c r="B293" s="92" t="s">
        <v>1414</v>
      </c>
      <c r="C293" s="93" t="s">
        <v>863</v>
      </c>
      <c r="D293" s="94">
        <v>30</v>
      </c>
    </row>
    <row r="294" spans="1:4" hidden="1" x14ac:dyDescent="0.25">
      <c r="A294" s="93" t="s">
        <v>1415</v>
      </c>
      <c r="B294" s="92" t="s">
        <v>1416</v>
      </c>
      <c r="C294" s="93" t="s">
        <v>863</v>
      </c>
      <c r="D294" s="94">
        <v>8</v>
      </c>
    </row>
    <row r="295" spans="1:4" hidden="1" x14ac:dyDescent="0.25">
      <c r="A295" s="93" t="s">
        <v>1417</v>
      </c>
      <c r="B295" s="92" t="s">
        <v>1418</v>
      </c>
      <c r="C295" s="93" t="s">
        <v>863</v>
      </c>
      <c r="D295" s="94">
        <v>13</v>
      </c>
    </row>
    <row r="296" spans="1:4" hidden="1" x14ac:dyDescent="0.25">
      <c r="A296" s="93" t="s">
        <v>1419</v>
      </c>
      <c r="B296" s="92" t="s">
        <v>1420</v>
      </c>
      <c r="C296" s="93" t="s">
        <v>863</v>
      </c>
      <c r="D296" s="94">
        <v>25</v>
      </c>
    </row>
    <row r="297" spans="1:4" hidden="1" x14ac:dyDescent="0.25">
      <c r="A297" s="93" t="s">
        <v>1421</v>
      </c>
      <c r="B297" s="92" t="s">
        <v>1422</v>
      </c>
      <c r="C297" s="93" t="s">
        <v>863</v>
      </c>
      <c r="D297" s="94">
        <v>22</v>
      </c>
    </row>
    <row r="298" spans="1:4" hidden="1" x14ac:dyDescent="0.25">
      <c r="A298" s="93" t="s">
        <v>1423</v>
      </c>
      <c r="B298" s="92" t="s">
        <v>1424</v>
      </c>
      <c r="C298" s="93" t="s">
        <v>863</v>
      </c>
      <c r="D298" s="94">
        <v>27</v>
      </c>
    </row>
    <row r="299" spans="1:4" hidden="1" x14ac:dyDescent="0.25">
      <c r="A299" s="93" t="s">
        <v>1425</v>
      </c>
      <c r="B299" s="92" t="s">
        <v>1426</v>
      </c>
      <c r="C299" s="93" t="s">
        <v>863</v>
      </c>
      <c r="D299" s="94">
        <v>29</v>
      </c>
    </row>
    <row r="300" spans="1:4" hidden="1" x14ac:dyDescent="0.25">
      <c r="A300" s="93" t="s">
        <v>1427</v>
      </c>
      <c r="B300" s="92" t="s">
        <v>1428</v>
      </c>
      <c r="C300" s="93" t="s">
        <v>863</v>
      </c>
      <c r="D300" s="94">
        <v>21</v>
      </c>
    </row>
    <row r="301" spans="1:4" hidden="1" x14ac:dyDescent="0.25">
      <c r="A301" s="93" t="s">
        <v>1429</v>
      </c>
      <c r="B301" s="92" t="s">
        <v>1430</v>
      </c>
      <c r="C301" s="93" t="s">
        <v>863</v>
      </c>
      <c r="D301" s="94">
        <v>5</v>
      </c>
    </row>
    <row r="302" spans="1:4" hidden="1" x14ac:dyDescent="0.25">
      <c r="A302" s="93" t="s">
        <v>1431</v>
      </c>
      <c r="B302" s="92" t="s">
        <v>1432</v>
      </c>
      <c r="C302" s="93" t="s">
        <v>863</v>
      </c>
      <c r="D302" s="94">
        <v>162</v>
      </c>
    </row>
    <row r="303" spans="1:4" hidden="1" x14ac:dyDescent="0.25">
      <c r="A303" s="93" t="s">
        <v>1433</v>
      </c>
      <c r="B303" s="92" t="s">
        <v>1434</v>
      </c>
      <c r="C303" s="93" t="s">
        <v>863</v>
      </c>
      <c r="D303" s="94">
        <v>54</v>
      </c>
    </row>
    <row r="304" spans="1:4" hidden="1" x14ac:dyDescent="0.25">
      <c r="A304" s="93" t="s">
        <v>1435</v>
      </c>
      <c r="B304" s="92" t="s">
        <v>1436</v>
      </c>
      <c r="C304" s="93" t="s">
        <v>863</v>
      </c>
      <c r="D304" s="94">
        <v>20</v>
      </c>
    </row>
    <row r="305" spans="1:4" hidden="1" x14ac:dyDescent="0.25">
      <c r="A305" s="93" t="s">
        <v>1437</v>
      </c>
      <c r="B305" s="92" t="s">
        <v>1438</v>
      </c>
      <c r="C305" s="93" t="s">
        <v>868</v>
      </c>
      <c r="D305" s="94">
        <v>1</v>
      </c>
    </row>
    <row r="306" spans="1:4" hidden="1" x14ac:dyDescent="0.25">
      <c r="A306" s="93" t="s">
        <v>1439</v>
      </c>
      <c r="B306" s="92" t="s">
        <v>1440</v>
      </c>
      <c r="C306" s="93" t="s">
        <v>863</v>
      </c>
      <c r="D306" s="94">
        <v>1</v>
      </c>
    </row>
    <row r="307" spans="1:4" hidden="1" x14ac:dyDescent="0.25">
      <c r="A307" s="93" t="s">
        <v>1441</v>
      </c>
      <c r="B307" s="92" t="s">
        <v>1442</v>
      </c>
      <c r="C307" s="93" t="s">
        <v>863</v>
      </c>
      <c r="D307" s="94">
        <v>47</v>
      </c>
    </row>
    <row r="308" spans="1:4" hidden="1" x14ac:dyDescent="0.25">
      <c r="A308" s="93" t="s">
        <v>1443</v>
      </c>
      <c r="B308" s="92" t="s">
        <v>1444</v>
      </c>
      <c r="C308" s="93" t="s">
        <v>863</v>
      </c>
      <c r="D308" s="94">
        <v>47</v>
      </c>
    </row>
    <row r="309" spans="1:4" hidden="1" x14ac:dyDescent="0.25">
      <c r="A309" s="93" t="s">
        <v>1445</v>
      </c>
      <c r="B309" s="92" t="s">
        <v>1446</v>
      </c>
      <c r="C309" s="93" t="s">
        <v>863</v>
      </c>
      <c r="D309" s="94">
        <v>126</v>
      </c>
    </row>
    <row r="310" spans="1:4" hidden="1" x14ac:dyDescent="0.25">
      <c r="A310" s="93" t="s">
        <v>1447</v>
      </c>
      <c r="B310" s="92" t="s">
        <v>1448</v>
      </c>
      <c r="C310" s="93" t="s">
        <v>863</v>
      </c>
      <c r="D310" s="94">
        <v>46</v>
      </c>
    </row>
    <row r="311" spans="1:4" hidden="1" x14ac:dyDescent="0.25">
      <c r="A311" s="93" t="s">
        <v>1449</v>
      </c>
      <c r="B311" s="92" t="s">
        <v>1450</v>
      </c>
      <c r="C311" s="93" t="s">
        <v>863</v>
      </c>
      <c r="D311" s="94">
        <v>2</v>
      </c>
    </row>
    <row r="312" spans="1:4" hidden="1" x14ac:dyDescent="0.25">
      <c r="A312" s="93" t="s">
        <v>1451</v>
      </c>
      <c r="B312" s="92" t="s">
        <v>1452</v>
      </c>
      <c r="C312" s="93" t="s">
        <v>863</v>
      </c>
      <c r="D312" s="94">
        <v>40</v>
      </c>
    </row>
    <row r="313" spans="1:4" hidden="1" x14ac:dyDescent="0.25">
      <c r="A313" s="93" t="s">
        <v>1453</v>
      </c>
      <c r="B313" s="92" t="s">
        <v>1454</v>
      </c>
      <c r="C313" s="93" t="s">
        <v>863</v>
      </c>
      <c r="D313" s="94">
        <v>41</v>
      </c>
    </row>
    <row r="314" spans="1:4" hidden="1" x14ac:dyDescent="0.25">
      <c r="A314" s="93" t="s">
        <v>1455</v>
      </c>
      <c r="B314" s="92" t="s">
        <v>1456</v>
      </c>
      <c r="C314" s="93" t="s">
        <v>863</v>
      </c>
      <c r="D314" s="94">
        <v>39</v>
      </c>
    </row>
    <row r="315" spans="1:4" hidden="1" x14ac:dyDescent="0.25">
      <c r="A315" s="93" t="s">
        <v>1457</v>
      </c>
      <c r="B315" s="92" t="s">
        <v>1458</v>
      </c>
      <c r="C315" s="93" t="s">
        <v>863</v>
      </c>
      <c r="D315" s="94">
        <v>39</v>
      </c>
    </row>
    <row r="316" spans="1:4" hidden="1" x14ac:dyDescent="0.25">
      <c r="A316" s="93" t="s">
        <v>1459</v>
      </c>
      <c r="B316" s="92" t="s">
        <v>1460</v>
      </c>
      <c r="C316" s="93" t="s">
        <v>863</v>
      </c>
      <c r="D316" s="94">
        <v>5</v>
      </c>
    </row>
    <row r="317" spans="1:4" hidden="1" x14ac:dyDescent="0.25">
      <c r="A317" s="93" t="s">
        <v>1461</v>
      </c>
      <c r="B317" s="92" t="s">
        <v>1462</v>
      </c>
      <c r="C317" s="93" t="s">
        <v>863</v>
      </c>
      <c r="D317" s="94">
        <v>13</v>
      </c>
    </row>
    <row r="318" spans="1:4" hidden="1" x14ac:dyDescent="0.25">
      <c r="A318" s="93" t="s">
        <v>1463</v>
      </c>
      <c r="B318" s="92" t="s">
        <v>1464</v>
      </c>
      <c r="C318" s="93" t="s">
        <v>863</v>
      </c>
      <c r="D318" s="94">
        <v>15</v>
      </c>
    </row>
    <row r="319" spans="1:4" hidden="1" x14ac:dyDescent="0.25">
      <c r="A319" s="93" t="s">
        <v>1465</v>
      </c>
      <c r="B319" s="92" t="s">
        <v>1466</v>
      </c>
      <c r="C319" s="93" t="s">
        <v>863</v>
      </c>
      <c r="D319" s="94">
        <v>46</v>
      </c>
    </row>
    <row r="320" spans="1:4" hidden="1" x14ac:dyDescent="0.25">
      <c r="A320" s="93" t="s">
        <v>1467</v>
      </c>
      <c r="B320" s="92" t="s">
        <v>1468</v>
      </c>
      <c r="C320" s="93" t="s">
        <v>863</v>
      </c>
      <c r="D320" s="94">
        <v>148</v>
      </c>
    </row>
    <row r="321" spans="1:4" hidden="1" x14ac:dyDescent="0.25">
      <c r="A321" s="93" t="s">
        <v>1469</v>
      </c>
      <c r="B321" s="92" t="s">
        <v>1470</v>
      </c>
      <c r="C321" s="93" t="s">
        <v>863</v>
      </c>
      <c r="D321" s="94">
        <v>102</v>
      </c>
    </row>
    <row r="322" spans="1:4" hidden="1" x14ac:dyDescent="0.25">
      <c r="A322" s="93" t="s">
        <v>1471</v>
      </c>
      <c r="B322" s="92" t="s">
        <v>1472</v>
      </c>
      <c r="C322" s="93" t="s">
        <v>863</v>
      </c>
      <c r="D322" s="94">
        <v>48</v>
      </c>
    </row>
    <row r="323" spans="1:4" hidden="1" x14ac:dyDescent="0.25">
      <c r="A323" s="93" t="s">
        <v>1473</v>
      </c>
      <c r="B323" s="92" t="s">
        <v>1474</v>
      </c>
      <c r="C323" s="93" t="s">
        <v>863</v>
      </c>
      <c r="D323" s="94">
        <v>58</v>
      </c>
    </row>
    <row r="324" spans="1:4" hidden="1" x14ac:dyDescent="0.25">
      <c r="A324" s="93" t="s">
        <v>1475</v>
      </c>
      <c r="B324" s="92" t="s">
        <v>1476</v>
      </c>
      <c r="C324" s="93" t="s">
        <v>863</v>
      </c>
      <c r="D324" s="94">
        <v>16</v>
      </c>
    </row>
    <row r="325" spans="1:4" hidden="1" x14ac:dyDescent="0.25">
      <c r="A325" s="93" t="s">
        <v>1477</v>
      </c>
      <c r="B325" s="92" t="s">
        <v>1478</v>
      </c>
      <c r="C325" s="93" t="s">
        <v>863</v>
      </c>
      <c r="D325" s="94">
        <v>66</v>
      </c>
    </row>
    <row r="326" spans="1:4" hidden="1" x14ac:dyDescent="0.25">
      <c r="A326" s="93" t="s">
        <v>1479</v>
      </c>
      <c r="B326" s="92" t="s">
        <v>1480</v>
      </c>
      <c r="C326" s="93" t="s">
        <v>863</v>
      </c>
      <c r="D326" s="94">
        <v>52</v>
      </c>
    </row>
    <row r="327" spans="1:4" hidden="1" x14ac:dyDescent="0.25">
      <c r="A327" s="93" t="s">
        <v>1481</v>
      </c>
      <c r="B327" s="92" t="s">
        <v>1482</v>
      </c>
      <c r="C327" s="93" t="s">
        <v>863</v>
      </c>
      <c r="D327" s="94">
        <v>27</v>
      </c>
    </row>
    <row r="328" spans="1:4" hidden="1" x14ac:dyDescent="0.25">
      <c r="A328" s="93" t="s">
        <v>1483</v>
      </c>
      <c r="B328" s="92" t="s">
        <v>1484</v>
      </c>
      <c r="C328" s="93" t="s">
        <v>863</v>
      </c>
      <c r="D328" s="94">
        <v>51</v>
      </c>
    </row>
    <row r="329" spans="1:4" hidden="1" x14ac:dyDescent="0.25">
      <c r="A329" s="93" t="s">
        <v>1485</v>
      </c>
      <c r="B329" s="92" t="s">
        <v>1486</v>
      </c>
      <c r="C329" s="93" t="s">
        <v>863</v>
      </c>
      <c r="D329" s="94">
        <v>45</v>
      </c>
    </row>
    <row r="330" spans="1:4" hidden="1" x14ac:dyDescent="0.25">
      <c r="A330" s="93" t="s">
        <v>1487</v>
      </c>
      <c r="B330" s="92" t="s">
        <v>1488</v>
      </c>
      <c r="C330" s="93" t="s">
        <v>863</v>
      </c>
      <c r="D330" s="94">
        <v>8</v>
      </c>
    </row>
    <row r="331" spans="1:4" hidden="1" x14ac:dyDescent="0.25">
      <c r="A331" s="93" t="s">
        <v>1489</v>
      </c>
      <c r="B331" s="92" t="s">
        <v>1490</v>
      </c>
      <c r="C331" s="93" t="s">
        <v>863</v>
      </c>
      <c r="D331" s="94">
        <v>61</v>
      </c>
    </row>
    <row r="332" spans="1:4" hidden="1" x14ac:dyDescent="0.25">
      <c r="A332" s="93" t="s">
        <v>1491</v>
      </c>
      <c r="B332" s="92" t="s">
        <v>1492</v>
      </c>
      <c r="C332" s="93" t="s">
        <v>863</v>
      </c>
      <c r="D332" s="94">
        <v>46</v>
      </c>
    </row>
    <row r="333" spans="1:4" hidden="1" x14ac:dyDescent="0.25">
      <c r="A333" s="93" t="s">
        <v>1493</v>
      </c>
      <c r="B333" s="92" t="s">
        <v>1494</v>
      </c>
      <c r="C333" s="93" t="s">
        <v>863</v>
      </c>
      <c r="D333" s="94">
        <v>32</v>
      </c>
    </row>
    <row r="334" spans="1:4" hidden="1" x14ac:dyDescent="0.25">
      <c r="A334" s="93" t="s">
        <v>1495</v>
      </c>
      <c r="B334" s="92" t="s">
        <v>1496</v>
      </c>
      <c r="C334" s="93" t="s">
        <v>863</v>
      </c>
      <c r="D334" s="94">
        <v>6</v>
      </c>
    </row>
    <row r="335" spans="1:4" hidden="1" x14ac:dyDescent="0.25">
      <c r="A335" s="93" t="s">
        <v>1497</v>
      </c>
      <c r="B335" s="92" t="s">
        <v>1498</v>
      </c>
      <c r="C335" s="93" t="s">
        <v>863</v>
      </c>
      <c r="D335" s="94">
        <v>10</v>
      </c>
    </row>
    <row r="336" spans="1:4" hidden="1" x14ac:dyDescent="0.25">
      <c r="A336" s="93" t="s">
        <v>1499</v>
      </c>
      <c r="B336" s="92" t="s">
        <v>1500</v>
      </c>
      <c r="C336" s="93" t="s">
        <v>863</v>
      </c>
      <c r="D336" s="94">
        <v>12</v>
      </c>
    </row>
    <row r="337" spans="1:4" hidden="1" x14ac:dyDescent="0.25">
      <c r="A337" s="93" t="s">
        <v>1501</v>
      </c>
      <c r="B337" s="92" t="s">
        <v>1502</v>
      </c>
      <c r="C337" s="93" t="s">
        <v>863</v>
      </c>
      <c r="D337" s="94">
        <v>18</v>
      </c>
    </row>
    <row r="338" spans="1:4" hidden="1" x14ac:dyDescent="0.25">
      <c r="A338" s="93" t="s">
        <v>1503</v>
      </c>
      <c r="B338" s="92" t="s">
        <v>1504</v>
      </c>
      <c r="C338" s="93" t="s">
        <v>863</v>
      </c>
      <c r="D338" s="94">
        <v>10</v>
      </c>
    </row>
    <row r="339" spans="1:4" hidden="1" x14ac:dyDescent="0.25">
      <c r="A339" s="93" t="s">
        <v>1505</v>
      </c>
      <c r="B339" s="92" t="s">
        <v>1506</v>
      </c>
      <c r="C339" s="93" t="s">
        <v>863</v>
      </c>
      <c r="D339" s="94">
        <v>46</v>
      </c>
    </row>
    <row r="340" spans="1:4" hidden="1" x14ac:dyDescent="0.25">
      <c r="A340" s="93" t="s">
        <v>1507</v>
      </c>
      <c r="B340" s="92" t="s">
        <v>1508</v>
      </c>
      <c r="C340" s="93" t="s">
        <v>863</v>
      </c>
      <c r="D340" s="94">
        <v>209</v>
      </c>
    </row>
    <row r="341" spans="1:4" hidden="1" x14ac:dyDescent="0.25">
      <c r="A341" s="93" t="s">
        <v>1509</v>
      </c>
      <c r="B341" s="92" t="s">
        <v>1510</v>
      </c>
      <c r="C341" s="93" t="s">
        <v>863</v>
      </c>
      <c r="D341" s="94">
        <v>2</v>
      </c>
    </row>
    <row r="342" spans="1:4" hidden="1" x14ac:dyDescent="0.25">
      <c r="A342" s="93" t="s">
        <v>1511</v>
      </c>
      <c r="B342" s="92" t="s">
        <v>1512</v>
      </c>
      <c r="C342" s="93" t="s">
        <v>863</v>
      </c>
      <c r="D342" s="94">
        <v>42</v>
      </c>
    </row>
    <row r="343" spans="1:4" hidden="1" x14ac:dyDescent="0.25">
      <c r="A343" s="93" t="s">
        <v>1513</v>
      </c>
      <c r="B343" s="92" t="s">
        <v>1514</v>
      </c>
      <c r="C343" s="93" t="s">
        <v>863</v>
      </c>
      <c r="D343" s="94">
        <v>26</v>
      </c>
    </row>
    <row r="344" spans="1:4" hidden="1" x14ac:dyDescent="0.25">
      <c r="A344" s="93" t="s">
        <v>1515</v>
      </c>
      <c r="B344" s="92" t="s">
        <v>1516</v>
      </c>
      <c r="C344" s="93" t="s">
        <v>863</v>
      </c>
      <c r="D344" s="94">
        <v>18</v>
      </c>
    </row>
    <row r="345" spans="1:4" hidden="1" x14ac:dyDescent="0.25">
      <c r="A345" s="93" t="s">
        <v>1517</v>
      </c>
      <c r="B345" s="92" t="s">
        <v>1518</v>
      </c>
      <c r="C345" s="93" t="s">
        <v>863</v>
      </c>
      <c r="D345" s="94">
        <v>42</v>
      </c>
    </row>
    <row r="346" spans="1:4" hidden="1" x14ac:dyDescent="0.25">
      <c r="A346" s="93" t="s">
        <v>1519</v>
      </c>
      <c r="B346" s="92" t="s">
        <v>1520</v>
      </c>
      <c r="C346" s="93" t="s">
        <v>863</v>
      </c>
      <c r="D346" s="94">
        <v>22</v>
      </c>
    </row>
    <row r="347" spans="1:4" hidden="1" x14ac:dyDescent="0.25">
      <c r="A347" s="93" t="s">
        <v>1521</v>
      </c>
      <c r="B347" s="92" t="s">
        <v>1522</v>
      </c>
      <c r="C347" s="93" t="s">
        <v>863</v>
      </c>
      <c r="D347" s="94">
        <v>246</v>
      </c>
    </row>
    <row r="348" spans="1:4" hidden="1" x14ac:dyDescent="0.25">
      <c r="A348" s="93" t="s">
        <v>1523</v>
      </c>
      <c r="B348" s="92" t="s">
        <v>1524</v>
      </c>
      <c r="C348" s="93" t="s">
        <v>863</v>
      </c>
      <c r="D348" s="94">
        <v>29</v>
      </c>
    </row>
    <row r="349" spans="1:4" hidden="1" x14ac:dyDescent="0.25">
      <c r="A349" s="93" t="s">
        <v>1525</v>
      </c>
      <c r="B349" s="92" t="s">
        <v>1526</v>
      </c>
      <c r="C349" s="93" t="s">
        <v>863</v>
      </c>
      <c r="D349" s="94">
        <v>14</v>
      </c>
    </row>
    <row r="350" spans="1:4" hidden="1" x14ac:dyDescent="0.25">
      <c r="A350" s="93" t="s">
        <v>1527</v>
      </c>
      <c r="B350" s="92" t="s">
        <v>1528</v>
      </c>
      <c r="C350" s="93" t="s">
        <v>863</v>
      </c>
      <c r="D350" s="94">
        <v>44</v>
      </c>
    </row>
    <row r="351" spans="1:4" hidden="1" x14ac:dyDescent="0.25">
      <c r="A351" s="93" t="s">
        <v>1529</v>
      </c>
      <c r="B351" s="92" t="s">
        <v>1530</v>
      </c>
      <c r="C351" s="93" t="s">
        <v>863</v>
      </c>
      <c r="D351" s="94">
        <v>18</v>
      </c>
    </row>
    <row r="352" spans="1:4" hidden="1" x14ac:dyDescent="0.25">
      <c r="A352" s="93" t="s">
        <v>1531</v>
      </c>
      <c r="B352" s="92" t="s">
        <v>1532</v>
      </c>
      <c r="C352" s="93" t="s">
        <v>863</v>
      </c>
      <c r="D352" s="94">
        <v>18</v>
      </c>
    </row>
    <row r="353" spans="1:4" hidden="1" x14ac:dyDescent="0.25">
      <c r="A353" s="93" t="s">
        <v>1533</v>
      </c>
      <c r="B353" s="92" t="s">
        <v>1534</v>
      </c>
      <c r="C353" s="93" t="s">
        <v>863</v>
      </c>
      <c r="D353" s="94">
        <v>15</v>
      </c>
    </row>
    <row r="354" spans="1:4" hidden="1" x14ac:dyDescent="0.25">
      <c r="A354" s="93" t="s">
        <v>1535</v>
      </c>
      <c r="B354" s="92" t="s">
        <v>1536</v>
      </c>
      <c r="C354" s="93" t="s">
        <v>863</v>
      </c>
      <c r="D354" s="94">
        <v>15</v>
      </c>
    </row>
    <row r="355" spans="1:4" hidden="1" x14ac:dyDescent="0.25">
      <c r="A355" s="93" t="s">
        <v>1537</v>
      </c>
      <c r="B355" s="92" t="s">
        <v>1538</v>
      </c>
      <c r="C355" s="93" t="s">
        <v>863</v>
      </c>
      <c r="D355" s="94">
        <v>17</v>
      </c>
    </row>
    <row r="356" spans="1:4" hidden="1" x14ac:dyDescent="0.25">
      <c r="A356" s="93" t="s">
        <v>1539</v>
      </c>
      <c r="B356" s="92" t="s">
        <v>1540</v>
      </c>
      <c r="C356" s="93" t="s">
        <v>863</v>
      </c>
      <c r="D356" s="94">
        <v>4</v>
      </c>
    </row>
    <row r="357" spans="1:4" hidden="1" x14ac:dyDescent="0.25">
      <c r="A357" s="93" t="s">
        <v>1541</v>
      </c>
      <c r="B357" s="92" t="s">
        <v>1542</v>
      </c>
      <c r="C357" s="93" t="s">
        <v>863</v>
      </c>
      <c r="D357" s="94">
        <v>10</v>
      </c>
    </row>
    <row r="358" spans="1:4" hidden="1" x14ac:dyDescent="0.25">
      <c r="A358" s="93" t="s">
        <v>1543</v>
      </c>
      <c r="B358" s="92" t="s">
        <v>1544</v>
      </c>
      <c r="C358" s="93" t="s">
        <v>863</v>
      </c>
      <c r="D358" s="94">
        <v>28</v>
      </c>
    </row>
    <row r="359" spans="1:4" hidden="1" x14ac:dyDescent="0.25">
      <c r="A359" s="93" t="s">
        <v>1545</v>
      </c>
      <c r="B359" s="92" t="s">
        <v>1546</v>
      </c>
      <c r="C359" s="93" t="s">
        <v>863</v>
      </c>
      <c r="D359" s="94">
        <v>110</v>
      </c>
    </row>
    <row r="360" spans="1:4" hidden="1" x14ac:dyDescent="0.25">
      <c r="A360" s="93" t="s">
        <v>1547</v>
      </c>
      <c r="B360" s="92" t="s">
        <v>1548</v>
      </c>
      <c r="C360" s="93" t="s">
        <v>863</v>
      </c>
      <c r="D360" s="94">
        <v>42</v>
      </c>
    </row>
    <row r="361" spans="1:4" hidden="1" x14ac:dyDescent="0.25">
      <c r="A361" s="93" t="s">
        <v>1549</v>
      </c>
      <c r="B361" s="92" t="s">
        <v>1550</v>
      </c>
      <c r="C361" s="93" t="s">
        <v>863</v>
      </c>
      <c r="D361" s="94">
        <v>249</v>
      </c>
    </row>
    <row r="362" spans="1:4" hidden="1" x14ac:dyDescent="0.25">
      <c r="A362" s="93" t="s">
        <v>1551</v>
      </c>
      <c r="B362" s="92" t="s">
        <v>1552</v>
      </c>
      <c r="C362" s="93" t="s">
        <v>863</v>
      </c>
      <c r="D362" s="94">
        <v>67</v>
      </c>
    </row>
    <row r="363" spans="1:4" hidden="1" x14ac:dyDescent="0.25">
      <c r="A363" s="93" t="s">
        <v>1553</v>
      </c>
      <c r="B363" s="92" t="s">
        <v>1554</v>
      </c>
      <c r="C363" s="93" t="s">
        <v>863</v>
      </c>
      <c r="D363" s="94">
        <v>45</v>
      </c>
    </row>
    <row r="364" spans="1:4" hidden="1" x14ac:dyDescent="0.25">
      <c r="A364" s="93" t="s">
        <v>1555</v>
      </c>
      <c r="B364" s="92" t="s">
        <v>1556</v>
      </c>
      <c r="C364" s="93" t="s">
        <v>863</v>
      </c>
      <c r="D364" s="94">
        <v>46</v>
      </c>
    </row>
    <row r="365" spans="1:4" hidden="1" x14ac:dyDescent="0.25">
      <c r="A365" s="93" t="s">
        <v>1557</v>
      </c>
      <c r="B365" s="92" t="s">
        <v>1558</v>
      </c>
      <c r="C365" s="93" t="s">
        <v>863</v>
      </c>
      <c r="D365" s="94">
        <v>275</v>
      </c>
    </row>
    <row r="366" spans="1:4" hidden="1" x14ac:dyDescent="0.25">
      <c r="A366" s="93" t="s">
        <v>1559</v>
      </c>
      <c r="B366" s="92" t="s">
        <v>1560</v>
      </c>
      <c r="C366" s="93" t="s">
        <v>863</v>
      </c>
      <c r="D366" s="94">
        <v>256</v>
      </c>
    </row>
    <row r="367" spans="1:4" hidden="1" x14ac:dyDescent="0.25">
      <c r="A367" s="93" t="s">
        <v>1561</v>
      </c>
      <c r="B367" s="92" t="s">
        <v>1562</v>
      </c>
      <c r="C367" s="93" t="s">
        <v>863</v>
      </c>
      <c r="D367" s="94">
        <v>79</v>
      </c>
    </row>
    <row r="368" spans="1:4" hidden="1" x14ac:dyDescent="0.25">
      <c r="A368" s="93" t="s">
        <v>1563</v>
      </c>
      <c r="B368" s="92" t="s">
        <v>1564</v>
      </c>
      <c r="C368" s="93" t="s">
        <v>863</v>
      </c>
      <c r="D368" s="94">
        <v>347</v>
      </c>
    </row>
    <row r="369" spans="1:4" hidden="1" x14ac:dyDescent="0.25">
      <c r="A369" s="93" t="s">
        <v>1565</v>
      </c>
      <c r="B369" s="92" t="s">
        <v>1566</v>
      </c>
      <c r="C369" s="93" t="s">
        <v>863</v>
      </c>
      <c r="D369" s="94">
        <v>276</v>
      </c>
    </row>
    <row r="370" spans="1:4" hidden="1" x14ac:dyDescent="0.25">
      <c r="A370" s="93" t="s">
        <v>1567</v>
      </c>
      <c r="B370" s="92" t="s">
        <v>1568</v>
      </c>
      <c r="C370" s="93" t="s">
        <v>863</v>
      </c>
      <c r="D370" s="94">
        <v>156</v>
      </c>
    </row>
    <row r="371" spans="1:4" hidden="1" x14ac:dyDescent="0.25">
      <c r="A371" s="93" t="s">
        <v>1569</v>
      </c>
      <c r="B371" s="92" t="s">
        <v>1570</v>
      </c>
      <c r="C371" s="93" t="s">
        <v>863</v>
      </c>
      <c r="D371" s="94">
        <v>65</v>
      </c>
    </row>
    <row r="372" spans="1:4" hidden="1" x14ac:dyDescent="0.25">
      <c r="A372" s="93" t="s">
        <v>1571</v>
      </c>
      <c r="B372" s="92" t="s">
        <v>1572</v>
      </c>
      <c r="C372" s="93" t="s">
        <v>863</v>
      </c>
      <c r="D372" s="94">
        <v>59</v>
      </c>
    </row>
    <row r="373" spans="1:4" hidden="1" x14ac:dyDescent="0.25">
      <c r="A373" s="93" t="s">
        <v>1573</v>
      </c>
      <c r="B373" s="92" t="s">
        <v>1574</v>
      </c>
      <c r="C373" s="93" t="s">
        <v>863</v>
      </c>
      <c r="D373" s="94">
        <v>96</v>
      </c>
    </row>
    <row r="374" spans="1:4" hidden="1" x14ac:dyDescent="0.25">
      <c r="A374" s="93" t="s">
        <v>1575</v>
      </c>
      <c r="B374" s="92" t="s">
        <v>1576</v>
      </c>
      <c r="C374" s="93" t="s">
        <v>863</v>
      </c>
      <c r="D374" s="94">
        <v>82</v>
      </c>
    </row>
    <row r="375" spans="1:4" hidden="1" x14ac:dyDescent="0.25">
      <c r="A375" s="93" t="s">
        <v>1577</v>
      </c>
      <c r="B375" s="92" t="s">
        <v>1578</v>
      </c>
      <c r="C375" s="93" t="s">
        <v>863</v>
      </c>
      <c r="D375" s="94">
        <v>59</v>
      </c>
    </row>
    <row r="376" spans="1:4" hidden="1" x14ac:dyDescent="0.25">
      <c r="A376" s="93" t="s">
        <v>1579</v>
      </c>
      <c r="B376" s="92" t="s">
        <v>1580</v>
      </c>
      <c r="C376" s="93" t="s">
        <v>863</v>
      </c>
      <c r="D376" s="94">
        <v>90</v>
      </c>
    </row>
    <row r="377" spans="1:4" hidden="1" x14ac:dyDescent="0.25">
      <c r="A377" s="93" t="s">
        <v>1581</v>
      </c>
      <c r="B377" s="92" t="s">
        <v>1582</v>
      </c>
      <c r="C377" s="93" t="s">
        <v>863</v>
      </c>
      <c r="D377" s="94">
        <v>105</v>
      </c>
    </row>
    <row r="378" spans="1:4" hidden="1" x14ac:dyDescent="0.25">
      <c r="A378" s="93" t="s">
        <v>1583</v>
      </c>
      <c r="B378" s="92" t="s">
        <v>1584</v>
      </c>
      <c r="C378" s="93" t="s">
        <v>863</v>
      </c>
      <c r="D378" s="94">
        <v>123</v>
      </c>
    </row>
    <row r="379" spans="1:4" hidden="1" x14ac:dyDescent="0.25">
      <c r="A379" s="93" t="s">
        <v>1585</v>
      </c>
      <c r="B379" s="92" t="s">
        <v>1586</v>
      </c>
      <c r="C379" s="93" t="s">
        <v>868</v>
      </c>
      <c r="D379" s="94">
        <v>37</v>
      </c>
    </row>
    <row r="380" spans="1:4" hidden="1" x14ac:dyDescent="0.25">
      <c r="A380" s="93" t="s">
        <v>1587</v>
      </c>
      <c r="B380" s="92" t="s">
        <v>1588</v>
      </c>
      <c r="C380" s="93" t="s">
        <v>863</v>
      </c>
      <c r="D380" s="94">
        <v>25</v>
      </c>
    </row>
    <row r="381" spans="1:4" hidden="1" x14ac:dyDescent="0.25">
      <c r="A381" s="93" t="s">
        <v>1589</v>
      </c>
      <c r="B381" s="92" t="s">
        <v>1590</v>
      </c>
      <c r="C381" s="93" t="s">
        <v>863</v>
      </c>
      <c r="D381" s="94">
        <v>25</v>
      </c>
    </row>
    <row r="382" spans="1:4" hidden="1" x14ac:dyDescent="0.25">
      <c r="A382" s="93" t="s">
        <v>1591</v>
      </c>
      <c r="B382" s="92" t="s">
        <v>1592</v>
      </c>
      <c r="C382" s="93" t="s">
        <v>863</v>
      </c>
      <c r="D382" s="94">
        <v>17</v>
      </c>
    </row>
    <row r="383" spans="1:4" hidden="1" x14ac:dyDescent="0.25">
      <c r="A383" s="93" t="s">
        <v>1593</v>
      </c>
      <c r="B383" s="92" t="s">
        <v>1594</v>
      </c>
      <c r="C383" s="93" t="s">
        <v>863</v>
      </c>
      <c r="D383" s="94">
        <v>7</v>
      </c>
    </row>
    <row r="384" spans="1:4" hidden="1" x14ac:dyDescent="0.25">
      <c r="A384" s="93" t="s">
        <v>1595</v>
      </c>
      <c r="B384" s="92" t="s">
        <v>1596</v>
      </c>
      <c r="C384" s="93" t="s">
        <v>863</v>
      </c>
      <c r="D384" s="94">
        <v>15</v>
      </c>
    </row>
    <row r="385" spans="1:4" hidden="1" x14ac:dyDescent="0.25">
      <c r="A385" s="93" t="s">
        <v>1597</v>
      </c>
      <c r="B385" s="92" t="s">
        <v>1598</v>
      </c>
      <c r="C385" s="93" t="s">
        <v>863</v>
      </c>
      <c r="D385" s="94">
        <v>8</v>
      </c>
    </row>
    <row r="386" spans="1:4" hidden="1" x14ac:dyDescent="0.25">
      <c r="A386" s="93" t="s">
        <v>1599</v>
      </c>
      <c r="B386" s="92" t="s">
        <v>1600</v>
      </c>
      <c r="C386" s="93" t="s">
        <v>863</v>
      </c>
      <c r="D386" s="94">
        <v>3</v>
      </c>
    </row>
    <row r="387" spans="1:4" hidden="1" x14ac:dyDescent="0.25">
      <c r="A387" s="93" t="s">
        <v>1601</v>
      </c>
      <c r="B387" s="92" t="s">
        <v>1602</v>
      </c>
      <c r="C387" s="93" t="s">
        <v>863</v>
      </c>
      <c r="D387" s="94">
        <v>4</v>
      </c>
    </row>
    <row r="388" spans="1:4" hidden="1" x14ac:dyDescent="0.25">
      <c r="A388" s="93" t="s">
        <v>1603</v>
      </c>
      <c r="B388" s="92" t="s">
        <v>1604</v>
      </c>
      <c r="C388" s="93" t="s">
        <v>856</v>
      </c>
      <c r="D388" s="94">
        <v>27</v>
      </c>
    </row>
    <row r="389" spans="1:4" hidden="1" x14ac:dyDescent="0.25">
      <c r="A389" s="93" t="s">
        <v>1605</v>
      </c>
      <c r="B389" s="92" t="s">
        <v>1606</v>
      </c>
      <c r="C389" s="93" t="s">
        <v>863</v>
      </c>
      <c r="D389" s="94">
        <v>5</v>
      </c>
    </row>
    <row r="390" spans="1:4" hidden="1" x14ac:dyDescent="0.25">
      <c r="A390" s="93" t="s">
        <v>1607</v>
      </c>
      <c r="B390" s="92" t="s">
        <v>1608</v>
      </c>
      <c r="C390" s="93" t="s">
        <v>863</v>
      </c>
      <c r="D390" s="94">
        <v>2</v>
      </c>
    </row>
    <row r="391" spans="1:4" hidden="1" x14ac:dyDescent="0.25">
      <c r="A391" s="93" t="s">
        <v>1609</v>
      </c>
      <c r="B391" s="92" t="s">
        <v>1610</v>
      </c>
      <c r="C391" s="93" t="s">
        <v>863</v>
      </c>
      <c r="D391" s="94">
        <v>2</v>
      </c>
    </row>
    <row r="392" spans="1:4" hidden="1" x14ac:dyDescent="0.25">
      <c r="A392" s="93" t="s">
        <v>1611</v>
      </c>
      <c r="B392" s="92" t="s">
        <v>1612</v>
      </c>
      <c r="C392" s="93" t="s">
        <v>863</v>
      </c>
      <c r="D392" s="94">
        <v>3</v>
      </c>
    </row>
    <row r="393" spans="1:4" hidden="1" x14ac:dyDescent="0.25">
      <c r="A393" s="93" t="s">
        <v>1613</v>
      </c>
      <c r="B393" s="92" t="s">
        <v>1614</v>
      </c>
      <c r="C393" s="93" t="s">
        <v>863</v>
      </c>
      <c r="D393" s="94">
        <v>2</v>
      </c>
    </row>
    <row r="394" spans="1:4" hidden="1" x14ac:dyDescent="0.25">
      <c r="A394" s="93" t="s">
        <v>1615</v>
      </c>
      <c r="B394" s="92" t="s">
        <v>1616</v>
      </c>
      <c r="C394" s="93" t="s">
        <v>863</v>
      </c>
      <c r="D394" s="94">
        <v>9</v>
      </c>
    </row>
    <row r="395" spans="1:4" hidden="1" x14ac:dyDescent="0.25">
      <c r="A395" s="93" t="s">
        <v>1617</v>
      </c>
      <c r="B395" s="92" t="s">
        <v>1618</v>
      </c>
      <c r="C395" s="93" t="s">
        <v>863</v>
      </c>
      <c r="D395" s="94">
        <v>15</v>
      </c>
    </row>
    <row r="396" spans="1:4" hidden="1" x14ac:dyDescent="0.25">
      <c r="A396" s="93" t="s">
        <v>1619</v>
      </c>
      <c r="B396" s="92" t="s">
        <v>1620</v>
      </c>
      <c r="C396" s="93" t="s">
        <v>863</v>
      </c>
      <c r="D396" s="94">
        <v>2</v>
      </c>
    </row>
    <row r="397" spans="1:4" hidden="1" x14ac:dyDescent="0.25">
      <c r="A397" s="93" t="s">
        <v>1621</v>
      </c>
      <c r="B397" s="92" t="s">
        <v>1622</v>
      </c>
      <c r="C397" s="93" t="s">
        <v>856</v>
      </c>
      <c r="D397" s="94">
        <v>11</v>
      </c>
    </row>
    <row r="398" spans="1:4" hidden="1" x14ac:dyDescent="0.25">
      <c r="A398" s="93" t="s">
        <v>1623</v>
      </c>
      <c r="B398" s="92" t="s">
        <v>1624</v>
      </c>
      <c r="C398" s="93" t="s">
        <v>863</v>
      </c>
      <c r="D398" s="94">
        <v>35</v>
      </c>
    </row>
    <row r="399" spans="1:4" hidden="1" x14ac:dyDescent="0.25">
      <c r="A399" s="93" t="s">
        <v>1625</v>
      </c>
      <c r="B399" s="92" t="s">
        <v>1626</v>
      </c>
      <c r="C399" s="93" t="s">
        <v>856</v>
      </c>
      <c r="D399" s="94">
        <v>24</v>
      </c>
    </row>
    <row r="400" spans="1:4" hidden="1" x14ac:dyDescent="0.25">
      <c r="A400" s="93" t="s">
        <v>1627</v>
      </c>
      <c r="B400" s="92" t="s">
        <v>1628</v>
      </c>
      <c r="C400" s="93" t="s">
        <v>863</v>
      </c>
      <c r="D400" s="94">
        <v>6</v>
      </c>
    </row>
    <row r="401" spans="1:4" hidden="1" x14ac:dyDescent="0.25">
      <c r="A401" s="93" t="s">
        <v>1629</v>
      </c>
      <c r="B401" s="92" t="s">
        <v>1630</v>
      </c>
      <c r="C401" s="93" t="s">
        <v>863</v>
      </c>
      <c r="D401" s="94">
        <v>50</v>
      </c>
    </row>
    <row r="402" spans="1:4" hidden="1" x14ac:dyDescent="0.25">
      <c r="A402" s="93" t="s">
        <v>1631</v>
      </c>
      <c r="B402" s="92" t="s">
        <v>1632</v>
      </c>
      <c r="C402" s="93" t="s">
        <v>863</v>
      </c>
      <c r="D402" s="94">
        <v>94</v>
      </c>
    </row>
    <row r="403" spans="1:4" hidden="1" x14ac:dyDescent="0.25">
      <c r="A403" s="93" t="s">
        <v>1633</v>
      </c>
      <c r="B403" s="92" t="s">
        <v>1634</v>
      </c>
      <c r="C403" s="93" t="s">
        <v>863</v>
      </c>
      <c r="D403" s="94">
        <v>94</v>
      </c>
    </row>
    <row r="404" spans="1:4" hidden="1" x14ac:dyDescent="0.25">
      <c r="A404" s="93" t="s">
        <v>1635</v>
      </c>
      <c r="B404" s="92" t="s">
        <v>1636</v>
      </c>
      <c r="C404" s="93" t="s">
        <v>868</v>
      </c>
      <c r="D404" s="94">
        <v>9</v>
      </c>
    </row>
    <row r="405" spans="1:4" hidden="1" x14ac:dyDescent="0.25">
      <c r="A405" s="93" t="s">
        <v>1637</v>
      </c>
      <c r="B405" s="92" t="s">
        <v>1638</v>
      </c>
      <c r="C405" s="93" t="s">
        <v>863</v>
      </c>
      <c r="D405" s="94">
        <v>3</v>
      </c>
    </row>
    <row r="406" spans="1:4" hidden="1" x14ac:dyDescent="0.25">
      <c r="A406" s="93" t="s">
        <v>1639</v>
      </c>
      <c r="B406" s="92" t="s">
        <v>1640</v>
      </c>
      <c r="C406" s="93" t="s">
        <v>863</v>
      </c>
      <c r="D406" s="94">
        <v>1</v>
      </c>
    </row>
    <row r="407" spans="1:4" hidden="1" x14ac:dyDescent="0.25">
      <c r="A407" s="93" t="s">
        <v>276</v>
      </c>
      <c r="B407" s="92" t="s">
        <v>1641</v>
      </c>
      <c r="C407" s="93" t="s">
        <v>853</v>
      </c>
      <c r="D407" s="94">
        <v>9</v>
      </c>
    </row>
    <row r="408" spans="1:4" hidden="1" x14ac:dyDescent="0.25">
      <c r="A408" s="93" t="s">
        <v>1642</v>
      </c>
      <c r="B408" s="92" t="s">
        <v>1643</v>
      </c>
      <c r="C408" s="93" t="s">
        <v>853</v>
      </c>
      <c r="D408" s="94">
        <v>8</v>
      </c>
    </row>
    <row r="409" spans="1:4" hidden="1" x14ac:dyDescent="0.25">
      <c r="A409" s="93" t="s">
        <v>1644</v>
      </c>
      <c r="B409" s="92" t="s">
        <v>1645</v>
      </c>
      <c r="C409" s="93" t="s">
        <v>863</v>
      </c>
      <c r="D409" s="94">
        <v>6</v>
      </c>
    </row>
    <row r="410" spans="1:4" hidden="1" x14ac:dyDescent="0.25">
      <c r="A410" s="93" t="s">
        <v>1646</v>
      </c>
      <c r="B410" s="92" t="s">
        <v>1647</v>
      </c>
      <c r="C410" s="93" t="s">
        <v>868</v>
      </c>
      <c r="D410" s="94">
        <v>2</v>
      </c>
    </row>
    <row r="411" spans="1:4" hidden="1" x14ac:dyDescent="0.25">
      <c r="A411" s="93" t="s">
        <v>1648</v>
      </c>
      <c r="B411" s="92" t="s">
        <v>1649</v>
      </c>
      <c r="C411" s="93" t="s">
        <v>863</v>
      </c>
      <c r="D411" s="94">
        <v>17</v>
      </c>
    </row>
    <row r="412" spans="1:4" hidden="1" x14ac:dyDescent="0.25">
      <c r="A412" s="93" t="s">
        <v>1650</v>
      </c>
      <c r="B412" s="92" t="s">
        <v>1651</v>
      </c>
      <c r="C412" s="93" t="s">
        <v>853</v>
      </c>
      <c r="D412" s="94">
        <v>8</v>
      </c>
    </row>
    <row r="413" spans="1:4" hidden="1" x14ac:dyDescent="0.25">
      <c r="A413" s="93" t="s">
        <v>1652</v>
      </c>
      <c r="B413" s="92" t="s">
        <v>1653</v>
      </c>
      <c r="C413" s="93" t="s">
        <v>863</v>
      </c>
      <c r="D413" s="94">
        <v>6</v>
      </c>
    </row>
    <row r="414" spans="1:4" hidden="1" x14ac:dyDescent="0.25">
      <c r="A414" s="93" t="s">
        <v>1654</v>
      </c>
      <c r="B414" s="92" t="s">
        <v>1655</v>
      </c>
      <c r="C414" s="93" t="s">
        <v>863</v>
      </c>
      <c r="D414" s="94">
        <v>2</v>
      </c>
    </row>
    <row r="415" spans="1:4" hidden="1" x14ac:dyDescent="0.25">
      <c r="A415" s="93" t="s">
        <v>1656</v>
      </c>
      <c r="B415" s="92" t="s">
        <v>1657</v>
      </c>
      <c r="C415" s="93" t="s">
        <v>868</v>
      </c>
      <c r="D415" s="94">
        <v>13</v>
      </c>
    </row>
    <row r="416" spans="1:4" hidden="1" x14ac:dyDescent="0.25">
      <c r="A416" s="93" t="s">
        <v>1658</v>
      </c>
      <c r="B416" s="92" t="s">
        <v>1659</v>
      </c>
      <c r="C416" s="93" t="s">
        <v>863</v>
      </c>
      <c r="D416" s="94">
        <v>2</v>
      </c>
    </row>
    <row r="417" spans="1:4" hidden="1" x14ac:dyDescent="0.25">
      <c r="A417" s="93" t="s">
        <v>1660</v>
      </c>
      <c r="B417" s="92" t="s">
        <v>1661</v>
      </c>
      <c r="C417" s="93" t="s">
        <v>853</v>
      </c>
      <c r="D417" s="94">
        <v>2</v>
      </c>
    </row>
    <row r="418" spans="1:4" hidden="1" x14ac:dyDescent="0.25">
      <c r="A418" s="93" t="s">
        <v>1662</v>
      </c>
      <c r="B418" s="92" t="s">
        <v>1663</v>
      </c>
      <c r="C418" s="93" t="s">
        <v>868</v>
      </c>
      <c r="D418" s="94">
        <v>46</v>
      </c>
    </row>
    <row r="419" spans="1:4" hidden="1" x14ac:dyDescent="0.25">
      <c r="A419" s="93" t="s">
        <v>1664</v>
      </c>
      <c r="B419" s="92" t="s">
        <v>1665</v>
      </c>
      <c r="C419" s="93" t="s">
        <v>863</v>
      </c>
      <c r="D419" s="94">
        <v>6</v>
      </c>
    </row>
    <row r="420" spans="1:4" hidden="1" x14ac:dyDescent="0.25">
      <c r="A420" s="93" t="s">
        <v>1666</v>
      </c>
      <c r="B420" s="92" t="s">
        <v>1667</v>
      </c>
      <c r="C420" s="93" t="s">
        <v>873</v>
      </c>
      <c r="D420" s="94">
        <v>35</v>
      </c>
    </row>
    <row r="421" spans="1:4" hidden="1" x14ac:dyDescent="0.25">
      <c r="A421" s="93" t="s">
        <v>1668</v>
      </c>
      <c r="B421" s="92" t="s">
        <v>1669</v>
      </c>
      <c r="C421" s="93" t="s">
        <v>873</v>
      </c>
      <c r="D421" s="94">
        <v>16</v>
      </c>
    </row>
    <row r="422" spans="1:4" hidden="1" x14ac:dyDescent="0.25">
      <c r="A422" s="93" t="s">
        <v>1670</v>
      </c>
      <c r="B422" s="92" t="s">
        <v>1671</v>
      </c>
      <c r="C422" s="93" t="s">
        <v>863</v>
      </c>
      <c r="D422" s="94">
        <v>5</v>
      </c>
    </row>
    <row r="423" spans="1:4" hidden="1" x14ac:dyDescent="0.25">
      <c r="A423" s="93" t="s">
        <v>1672</v>
      </c>
      <c r="B423" s="92" t="s">
        <v>1673</v>
      </c>
      <c r="C423" s="93" t="s">
        <v>863</v>
      </c>
      <c r="D423" s="94">
        <v>24</v>
      </c>
    </row>
    <row r="424" spans="1:4" hidden="1" x14ac:dyDescent="0.25">
      <c r="A424" s="93" t="s">
        <v>1674</v>
      </c>
      <c r="B424" s="92" t="s">
        <v>1675</v>
      </c>
      <c r="C424" s="93" t="s">
        <v>863</v>
      </c>
      <c r="D424" s="94">
        <v>3</v>
      </c>
    </row>
    <row r="425" spans="1:4" hidden="1" x14ac:dyDescent="0.25">
      <c r="A425" s="93" t="s">
        <v>1676</v>
      </c>
      <c r="B425" s="92" t="s">
        <v>1677</v>
      </c>
      <c r="C425" s="93" t="s">
        <v>863</v>
      </c>
      <c r="D425" s="94">
        <v>1</v>
      </c>
    </row>
    <row r="426" spans="1:4" hidden="1" x14ac:dyDescent="0.25">
      <c r="A426" s="93" t="s">
        <v>1678</v>
      </c>
      <c r="B426" s="92" t="s">
        <v>1679</v>
      </c>
      <c r="C426" s="93" t="s">
        <v>863</v>
      </c>
      <c r="D426" s="94">
        <v>134</v>
      </c>
    </row>
    <row r="427" spans="1:4" hidden="1" x14ac:dyDescent="0.25">
      <c r="A427" s="93" t="s">
        <v>1680</v>
      </c>
      <c r="B427" s="92" t="s">
        <v>1681</v>
      </c>
      <c r="C427" s="93" t="s">
        <v>863</v>
      </c>
      <c r="D427" s="94">
        <v>103</v>
      </c>
    </row>
    <row r="428" spans="1:4" hidden="1" x14ac:dyDescent="0.25">
      <c r="A428" s="93" t="s">
        <v>1682</v>
      </c>
      <c r="B428" s="92" t="s">
        <v>1683</v>
      </c>
      <c r="C428" s="93" t="s">
        <v>863</v>
      </c>
      <c r="D428" s="94">
        <v>41</v>
      </c>
    </row>
    <row r="429" spans="1:4" hidden="1" x14ac:dyDescent="0.25">
      <c r="A429" s="93" t="s">
        <v>1684</v>
      </c>
      <c r="B429" s="92" t="s">
        <v>1685</v>
      </c>
      <c r="C429" s="93" t="s">
        <v>863</v>
      </c>
      <c r="D429" s="94">
        <v>32</v>
      </c>
    </row>
    <row r="430" spans="1:4" hidden="1" x14ac:dyDescent="0.25">
      <c r="A430" s="93" t="s">
        <v>1686</v>
      </c>
      <c r="B430" s="92" t="s">
        <v>1687</v>
      </c>
      <c r="C430" s="93" t="s">
        <v>863</v>
      </c>
      <c r="D430" s="94">
        <v>1</v>
      </c>
    </row>
    <row r="431" spans="1:4" hidden="1" x14ac:dyDescent="0.25">
      <c r="A431" s="93" t="s">
        <v>1688</v>
      </c>
      <c r="B431" s="92" t="s">
        <v>1689</v>
      </c>
      <c r="C431" s="93" t="s">
        <v>863</v>
      </c>
      <c r="D431" s="94">
        <v>8</v>
      </c>
    </row>
    <row r="432" spans="1:4" hidden="1" x14ac:dyDescent="0.25">
      <c r="A432" s="93" t="s">
        <v>1690</v>
      </c>
      <c r="B432" s="92" t="s">
        <v>1691</v>
      </c>
      <c r="C432" s="93" t="s">
        <v>873</v>
      </c>
      <c r="D432" s="94">
        <v>10</v>
      </c>
    </row>
    <row r="433" spans="1:4" hidden="1" x14ac:dyDescent="0.25">
      <c r="A433" s="93" t="s">
        <v>1692</v>
      </c>
      <c r="B433" s="92" t="s">
        <v>1693</v>
      </c>
      <c r="C433" s="93" t="s">
        <v>863</v>
      </c>
      <c r="D433" s="94">
        <v>6</v>
      </c>
    </row>
    <row r="434" spans="1:4" hidden="1" x14ac:dyDescent="0.25">
      <c r="A434" s="93" t="s">
        <v>1694</v>
      </c>
      <c r="B434" s="92" t="s">
        <v>1695</v>
      </c>
      <c r="C434" s="93" t="s">
        <v>863</v>
      </c>
      <c r="D434" s="94">
        <v>2</v>
      </c>
    </row>
    <row r="435" spans="1:4" hidden="1" x14ac:dyDescent="0.25">
      <c r="A435" s="93" t="s">
        <v>1696</v>
      </c>
      <c r="B435" s="92" t="s">
        <v>1697</v>
      </c>
      <c r="C435" s="93" t="s">
        <v>856</v>
      </c>
      <c r="D435" s="94">
        <v>10</v>
      </c>
    </row>
    <row r="436" spans="1:4" hidden="1" x14ac:dyDescent="0.25">
      <c r="A436" s="93" t="s">
        <v>1698</v>
      </c>
      <c r="B436" s="92" t="s">
        <v>1699</v>
      </c>
      <c r="C436" s="93" t="s">
        <v>856</v>
      </c>
      <c r="D436" s="94">
        <v>522</v>
      </c>
    </row>
    <row r="437" spans="1:4" hidden="1" x14ac:dyDescent="0.25">
      <c r="A437" s="93" t="s">
        <v>1700</v>
      </c>
      <c r="B437" s="92" t="s">
        <v>1701</v>
      </c>
      <c r="C437" s="93" t="s">
        <v>856</v>
      </c>
      <c r="D437" s="94">
        <v>3</v>
      </c>
    </row>
    <row r="438" spans="1:4" hidden="1" x14ac:dyDescent="0.25">
      <c r="A438" s="93" t="s">
        <v>1702</v>
      </c>
      <c r="B438" s="92" t="s">
        <v>1703</v>
      </c>
      <c r="C438" s="93" t="s">
        <v>856</v>
      </c>
      <c r="D438" s="94">
        <v>11</v>
      </c>
    </row>
    <row r="439" spans="1:4" hidden="1" x14ac:dyDescent="0.25">
      <c r="A439" s="93" t="s">
        <v>1704</v>
      </c>
      <c r="B439" s="92" t="s">
        <v>1705</v>
      </c>
      <c r="C439" s="93" t="s">
        <v>863</v>
      </c>
      <c r="D439" s="94">
        <v>13</v>
      </c>
    </row>
    <row r="440" spans="1:4" hidden="1" x14ac:dyDescent="0.25">
      <c r="A440" s="93" t="s">
        <v>1706</v>
      </c>
      <c r="B440" s="92" t="s">
        <v>1707</v>
      </c>
      <c r="C440" s="93" t="s">
        <v>863</v>
      </c>
      <c r="D440" s="94">
        <v>9</v>
      </c>
    </row>
    <row r="441" spans="1:4" hidden="1" x14ac:dyDescent="0.25">
      <c r="A441" s="93" t="s">
        <v>1708</v>
      </c>
      <c r="B441" s="92" t="s">
        <v>1709</v>
      </c>
      <c r="C441" s="93" t="s">
        <v>863</v>
      </c>
      <c r="D441" s="94">
        <v>5</v>
      </c>
    </row>
    <row r="442" spans="1:4" hidden="1" x14ac:dyDescent="0.25">
      <c r="A442" s="93" t="s">
        <v>1710</v>
      </c>
      <c r="B442" s="92" t="s">
        <v>1711</v>
      </c>
      <c r="C442" s="93" t="s">
        <v>863</v>
      </c>
      <c r="D442" s="94">
        <v>14</v>
      </c>
    </row>
    <row r="443" spans="1:4" hidden="1" x14ac:dyDescent="0.25">
      <c r="A443" s="93" t="s">
        <v>1712</v>
      </c>
      <c r="B443" s="92" t="s">
        <v>1713</v>
      </c>
      <c r="C443" s="93" t="s">
        <v>863</v>
      </c>
      <c r="D443" s="94">
        <v>14</v>
      </c>
    </row>
    <row r="444" spans="1:4" hidden="1" x14ac:dyDescent="0.25">
      <c r="A444" s="93" t="s">
        <v>1714</v>
      </c>
      <c r="B444" s="92" t="s">
        <v>1715</v>
      </c>
      <c r="C444" s="93" t="s">
        <v>863</v>
      </c>
      <c r="D444" s="94">
        <v>17</v>
      </c>
    </row>
    <row r="445" spans="1:4" hidden="1" x14ac:dyDescent="0.25">
      <c r="A445" s="93" t="s">
        <v>1716</v>
      </c>
      <c r="B445" s="92" t="s">
        <v>1717</v>
      </c>
      <c r="C445" s="93" t="s">
        <v>868</v>
      </c>
      <c r="D445" s="94">
        <v>19</v>
      </c>
    </row>
    <row r="446" spans="1:4" hidden="1" x14ac:dyDescent="0.25">
      <c r="A446" s="93" t="s">
        <v>1718</v>
      </c>
      <c r="B446" s="92" t="s">
        <v>1719</v>
      </c>
      <c r="C446" s="93" t="s">
        <v>863</v>
      </c>
      <c r="D446" s="94">
        <v>16</v>
      </c>
    </row>
    <row r="447" spans="1:4" hidden="1" x14ac:dyDescent="0.25">
      <c r="A447" s="93" t="s">
        <v>1720</v>
      </c>
      <c r="B447" s="92" t="s">
        <v>1721</v>
      </c>
      <c r="C447" s="93" t="s">
        <v>863</v>
      </c>
      <c r="D447" s="94">
        <v>42</v>
      </c>
    </row>
    <row r="448" spans="1:4" hidden="1" x14ac:dyDescent="0.25">
      <c r="A448" s="93" t="s">
        <v>1722</v>
      </c>
      <c r="B448" s="92" t="s">
        <v>1723</v>
      </c>
      <c r="C448" s="93" t="s">
        <v>863</v>
      </c>
      <c r="D448" s="94">
        <v>41</v>
      </c>
    </row>
    <row r="449" spans="1:4" hidden="1" x14ac:dyDescent="0.25">
      <c r="A449" s="93" t="s">
        <v>1724</v>
      </c>
      <c r="B449" s="92" t="s">
        <v>1725</v>
      </c>
      <c r="C449" s="93" t="s">
        <v>863</v>
      </c>
      <c r="D449" s="94">
        <v>45</v>
      </c>
    </row>
    <row r="450" spans="1:4" hidden="1" x14ac:dyDescent="0.25">
      <c r="A450" s="93" t="s">
        <v>1726</v>
      </c>
      <c r="B450" s="92" t="s">
        <v>1727</v>
      </c>
      <c r="C450" s="93" t="s">
        <v>868</v>
      </c>
      <c r="D450" s="94">
        <v>1</v>
      </c>
    </row>
    <row r="451" spans="1:4" hidden="1" x14ac:dyDescent="0.25">
      <c r="A451" s="93" t="s">
        <v>1728</v>
      </c>
      <c r="B451" s="92" t="s">
        <v>1729</v>
      </c>
      <c r="C451" s="93" t="s">
        <v>863</v>
      </c>
      <c r="D451" s="94">
        <v>3</v>
      </c>
    </row>
    <row r="452" spans="1:4" hidden="1" x14ac:dyDescent="0.25">
      <c r="A452" s="93" t="s">
        <v>1730</v>
      </c>
      <c r="B452" s="92" t="s">
        <v>1731</v>
      </c>
      <c r="C452" s="93" t="s">
        <v>853</v>
      </c>
      <c r="D452" s="94">
        <v>7</v>
      </c>
    </row>
    <row r="453" spans="1:4" hidden="1" x14ac:dyDescent="0.25">
      <c r="A453" s="93" t="s">
        <v>1732</v>
      </c>
      <c r="B453" s="92" t="s">
        <v>1733</v>
      </c>
      <c r="C453" s="93" t="s">
        <v>853</v>
      </c>
      <c r="D453" s="94">
        <v>23</v>
      </c>
    </row>
    <row r="454" spans="1:4" hidden="1" x14ac:dyDescent="0.25">
      <c r="A454" s="93" t="s">
        <v>1734</v>
      </c>
      <c r="B454" s="92" t="s">
        <v>1735</v>
      </c>
      <c r="C454" s="93" t="s">
        <v>863</v>
      </c>
      <c r="D454" s="94">
        <v>21</v>
      </c>
    </row>
    <row r="455" spans="1:4" hidden="1" x14ac:dyDescent="0.25">
      <c r="A455" s="93" t="s">
        <v>1736</v>
      </c>
      <c r="B455" s="92" t="s">
        <v>1737</v>
      </c>
      <c r="C455" s="93" t="s">
        <v>873</v>
      </c>
      <c r="D455" s="94">
        <v>9</v>
      </c>
    </row>
    <row r="456" spans="1:4" hidden="1" x14ac:dyDescent="0.25">
      <c r="A456" s="93" t="s">
        <v>1738</v>
      </c>
      <c r="B456" s="92" t="s">
        <v>1739</v>
      </c>
      <c r="C456" s="93" t="s">
        <v>863</v>
      </c>
      <c r="D456" s="94">
        <v>8</v>
      </c>
    </row>
    <row r="457" spans="1:4" hidden="1" x14ac:dyDescent="0.25">
      <c r="A457" s="93" t="s">
        <v>1740</v>
      </c>
      <c r="B457" s="92" t="s">
        <v>1741</v>
      </c>
      <c r="C457" s="93" t="s">
        <v>863</v>
      </c>
      <c r="D457" s="94">
        <v>27</v>
      </c>
    </row>
    <row r="458" spans="1:4" hidden="1" x14ac:dyDescent="0.25">
      <c r="A458" s="93" t="s">
        <v>1742</v>
      </c>
      <c r="B458" s="92" t="s">
        <v>1743</v>
      </c>
      <c r="C458" s="93" t="s">
        <v>863</v>
      </c>
      <c r="D458" s="94">
        <v>10</v>
      </c>
    </row>
    <row r="459" spans="1:4" hidden="1" x14ac:dyDescent="0.25">
      <c r="A459" s="93" t="s">
        <v>1744</v>
      </c>
      <c r="B459" s="92" t="s">
        <v>1745</v>
      </c>
      <c r="C459" s="93" t="s">
        <v>863</v>
      </c>
      <c r="D459" s="94">
        <v>25</v>
      </c>
    </row>
    <row r="460" spans="1:4" hidden="1" x14ac:dyDescent="0.25">
      <c r="A460" s="93" t="s">
        <v>1746</v>
      </c>
      <c r="B460" s="92" t="s">
        <v>1747</v>
      </c>
      <c r="C460" s="93" t="s">
        <v>863</v>
      </c>
      <c r="D460" s="94">
        <v>11</v>
      </c>
    </row>
    <row r="461" spans="1:4" hidden="1" x14ac:dyDescent="0.25">
      <c r="A461" s="93" t="s">
        <v>1748</v>
      </c>
      <c r="B461" s="92" t="s">
        <v>1749</v>
      </c>
      <c r="C461" s="93" t="s">
        <v>863</v>
      </c>
      <c r="D461" s="94">
        <v>13</v>
      </c>
    </row>
    <row r="462" spans="1:4" hidden="1" x14ac:dyDescent="0.25">
      <c r="A462" s="93" t="s">
        <v>1750</v>
      </c>
      <c r="B462" s="92" t="s">
        <v>1751</v>
      </c>
      <c r="C462" s="93" t="s">
        <v>863</v>
      </c>
      <c r="D462" s="94">
        <v>11</v>
      </c>
    </row>
    <row r="463" spans="1:4" hidden="1" x14ac:dyDescent="0.25">
      <c r="A463" s="93" t="s">
        <v>1752</v>
      </c>
      <c r="B463" s="92" t="s">
        <v>1753</v>
      </c>
      <c r="C463" s="93" t="s">
        <v>863</v>
      </c>
      <c r="D463" s="94">
        <v>26</v>
      </c>
    </row>
    <row r="464" spans="1:4" hidden="1" x14ac:dyDescent="0.25">
      <c r="A464" s="93" t="s">
        <v>1754</v>
      </c>
      <c r="B464" s="92" t="s">
        <v>1755</v>
      </c>
      <c r="C464" s="93" t="s">
        <v>853</v>
      </c>
      <c r="D464" s="94">
        <v>1</v>
      </c>
    </row>
    <row r="465" spans="1:4" hidden="1" x14ac:dyDescent="0.25">
      <c r="A465" s="93" t="s">
        <v>1756</v>
      </c>
      <c r="B465" s="92" t="s">
        <v>1757</v>
      </c>
      <c r="C465" s="93" t="s">
        <v>863</v>
      </c>
      <c r="D465" s="94">
        <v>1</v>
      </c>
    </row>
    <row r="466" spans="1:4" hidden="1" x14ac:dyDescent="0.25">
      <c r="A466" s="93" t="s">
        <v>1758</v>
      </c>
      <c r="B466" s="92" t="s">
        <v>1759</v>
      </c>
      <c r="C466" s="93" t="s">
        <v>863</v>
      </c>
      <c r="D466" s="94">
        <v>10</v>
      </c>
    </row>
    <row r="467" spans="1:4" hidden="1" x14ac:dyDescent="0.25">
      <c r="A467" s="93" t="s">
        <v>1760</v>
      </c>
      <c r="B467" s="92" t="s">
        <v>1761</v>
      </c>
      <c r="C467" s="93" t="s">
        <v>863</v>
      </c>
      <c r="D467" s="94">
        <v>49</v>
      </c>
    </row>
    <row r="468" spans="1:4" hidden="1" x14ac:dyDescent="0.25">
      <c r="A468" s="93" t="s">
        <v>1762</v>
      </c>
      <c r="B468" s="92" t="s">
        <v>1763</v>
      </c>
      <c r="C468" s="93" t="s">
        <v>863</v>
      </c>
      <c r="D468" s="94">
        <v>58</v>
      </c>
    </row>
    <row r="469" spans="1:4" hidden="1" x14ac:dyDescent="0.25">
      <c r="A469" s="93" t="s">
        <v>1764</v>
      </c>
      <c r="B469" s="92" t="s">
        <v>1765</v>
      </c>
      <c r="C469" s="93" t="s">
        <v>863</v>
      </c>
      <c r="D469" s="94">
        <v>32</v>
      </c>
    </row>
    <row r="470" spans="1:4" hidden="1" x14ac:dyDescent="0.25">
      <c r="A470" s="93" t="s">
        <v>1766</v>
      </c>
      <c r="B470" s="92" t="s">
        <v>1767</v>
      </c>
      <c r="C470" s="93" t="s">
        <v>863</v>
      </c>
      <c r="D470" s="94">
        <v>26</v>
      </c>
    </row>
    <row r="471" spans="1:4" hidden="1" x14ac:dyDescent="0.25">
      <c r="A471" s="93" t="s">
        <v>1768</v>
      </c>
      <c r="B471" s="92" t="s">
        <v>1769</v>
      </c>
      <c r="C471" s="93" t="s">
        <v>863</v>
      </c>
      <c r="D471" s="94">
        <v>28</v>
      </c>
    </row>
    <row r="472" spans="1:4" hidden="1" x14ac:dyDescent="0.25">
      <c r="A472" s="93" t="s">
        <v>1770</v>
      </c>
      <c r="B472" s="92" t="s">
        <v>1771</v>
      </c>
      <c r="C472" s="93" t="s">
        <v>863</v>
      </c>
      <c r="D472" s="94">
        <v>20</v>
      </c>
    </row>
    <row r="473" spans="1:4" hidden="1" x14ac:dyDescent="0.25">
      <c r="A473" s="93" t="s">
        <v>1772</v>
      </c>
      <c r="B473" s="92" t="s">
        <v>1773</v>
      </c>
      <c r="C473" s="93" t="s">
        <v>856</v>
      </c>
      <c r="D473" s="94">
        <v>3</v>
      </c>
    </row>
    <row r="474" spans="1:4" hidden="1" x14ac:dyDescent="0.25">
      <c r="A474" s="93" t="s">
        <v>1774</v>
      </c>
      <c r="B474" s="92" t="s">
        <v>1775</v>
      </c>
      <c r="C474" s="93" t="s">
        <v>863</v>
      </c>
      <c r="D474" s="94">
        <v>106</v>
      </c>
    </row>
    <row r="475" spans="1:4" hidden="1" x14ac:dyDescent="0.25">
      <c r="A475" s="93" t="s">
        <v>1776</v>
      </c>
      <c r="B475" s="92" t="s">
        <v>1777</v>
      </c>
      <c r="C475" s="93" t="s">
        <v>868</v>
      </c>
      <c r="D475" s="94">
        <v>110</v>
      </c>
    </row>
    <row r="476" spans="1:4" hidden="1" x14ac:dyDescent="0.25">
      <c r="A476" s="93" t="s">
        <v>1778</v>
      </c>
      <c r="B476" s="92" t="s">
        <v>1779</v>
      </c>
      <c r="C476" s="93" t="s">
        <v>868</v>
      </c>
      <c r="D476" s="94">
        <v>109</v>
      </c>
    </row>
    <row r="477" spans="1:4" hidden="1" x14ac:dyDescent="0.25">
      <c r="A477" s="93" t="s">
        <v>1780</v>
      </c>
      <c r="B477" s="92" t="s">
        <v>1781</v>
      </c>
      <c r="C477" s="93" t="s">
        <v>863</v>
      </c>
      <c r="D477" s="94">
        <v>104</v>
      </c>
    </row>
    <row r="478" spans="1:4" hidden="1" x14ac:dyDescent="0.25">
      <c r="A478" s="93" t="s">
        <v>1782</v>
      </c>
      <c r="B478" s="92" t="s">
        <v>1783</v>
      </c>
      <c r="C478" s="93" t="s">
        <v>863</v>
      </c>
      <c r="D478" s="94">
        <v>106</v>
      </c>
    </row>
    <row r="479" spans="1:4" hidden="1" x14ac:dyDescent="0.25">
      <c r="A479" s="93" t="s">
        <v>1784</v>
      </c>
      <c r="B479" s="92" t="s">
        <v>1785</v>
      </c>
      <c r="C479" s="93" t="s">
        <v>863</v>
      </c>
      <c r="D479" s="94">
        <v>104</v>
      </c>
    </row>
    <row r="480" spans="1:4" hidden="1" x14ac:dyDescent="0.25">
      <c r="A480" s="93" t="s">
        <v>1786</v>
      </c>
      <c r="B480" s="92" t="s">
        <v>1787</v>
      </c>
      <c r="C480" s="93" t="s">
        <v>863</v>
      </c>
      <c r="D480" s="94">
        <v>99</v>
      </c>
    </row>
    <row r="481" spans="1:4" hidden="1" x14ac:dyDescent="0.25">
      <c r="A481" s="93" t="s">
        <v>1788</v>
      </c>
      <c r="B481" s="92" t="s">
        <v>1789</v>
      </c>
      <c r="C481" s="93" t="s">
        <v>863</v>
      </c>
      <c r="D481" s="94">
        <v>104</v>
      </c>
    </row>
    <row r="482" spans="1:4" hidden="1" x14ac:dyDescent="0.25">
      <c r="A482" s="93" t="s">
        <v>1790</v>
      </c>
      <c r="B482" s="92" t="s">
        <v>1791</v>
      </c>
      <c r="C482" s="93" t="s">
        <v>863</v>
      </c>
      <c r="D482" s="94">
        <v>110</v>
      </c>
    </row>
    <row r="483" spans="1:4" hidden="1" x14ac:dyDescent="0.25">
      <c r="A483" s="93" t="s">
        <v>1792</v>
      </c>
      <c r="B483" s="92" t="s">
        <v>1793</v>
      </c>
      <c r="C483" s="93" t="s">
        <v>863</v>
      </c>
      <c r="D483" s="94">
        <v>126</v>
      </c>
    </row>
    <row r="484" spans="1:4" hidden="1" x14ac:dyDescent="0.25">
      <c r="A484" s="93" t="s">
        <v>1794</v>
      </c>
      <c r="B484" s="92" t="s">
        <v>1795</v>
      </c>
      <c r="C484" s="93" t="s">
        <v>863</v>
      </c>
      <c r="D484" s="94">
        <v>134</v>
      </c>
    </row>
    <row r="485" spans="1:4" hidden="1" x14ac:dyDescent="0.25">
      <c r="A485" s="93" t="s">
        <v>1796</v>
      </c>
      <c r="B485" s="92" t="s">
        <v>1797</v>
      </c>
      <c r="C485" s="93" t="s">
        <v>863</v>
      </c>
      <c r="D485" s="94">
        <v>117</v>
      </c>
    </row>
    <row r="486" spans="1:4" hidden="1" x14ac:dyDescent="0.25">
      <c r="A486" s="93" t="s">
        <v>1798</v>
      </c>
      <c r="B486" s="92" t="s">
        <v>1799</v>
      </c>
      <c r="C486" s="93" t="s">
        <v>863</v>
      </c>
      <c r="D486" s="94">
        <v>131</v>
      </c>
    </row>
    <row r="487" spans="1:4" hidden="1" x14ac:dyDescent="0.25">
      <c r="A487" s="93" t="s">
        <v>1800</v>
      </c>
      <c r="B487" s="92" t="s">
        <v>1801</v>
      </c>
      <c r="C487" s="93" t="s">
        <v>863</v>
      </c>
      <c r="D487" s="94">
        <v>133</v>
      </c>
    </row>
    <row r="488" spans="1:4" hidden="1" x14ac:dyDescent="0.25">
      <c r="A488" s="93" t="s">
        <v>1802</v>
      </c>
      <c r="B488" s="92" t="s">
        <v>1803</v>
      </c>
      <c r="C488" s="93" t="s">
        <v>863</v>
      </c>
      <c r="D488" s="94">
        <v>112</v>
      </c>
    </row>
    <row r="489" spans="1:4" hidden="1" x14ac:dyDescent="0.25">
      <c r="A489" s="93" t="s">
        <v>1804</v>
      </c>
      <c r="B489" s="92" t="s">
        <v>1805</v>
      </c>
      <c r="C489" s="93" t="s">
        <v>863</v>
      </c>
      <c r="D489" s="94">
        <v>138</v>
      </c>
    </row>
    <row r="490" spans="1:4" hidden="1" x14ac:dyDescent="0.25">
      <c r="A490" s="93" t="s">
        <v>1806</v>
      </c>
      <c r="B490" s="92" t="s">
        <v>1807</v>
      </c>
      <c r="C490" s="93" t="s">
        <v>863</v>
      </c>
      <c r="D490" s="94">
        <v>127</v>
      </c>
    </row>
    <row r="491" spans="1:4" hidden="1" x14ac:dyDescent="0.25">
      <c r="A491" s="93" t="s">
        <v>1808</v>
      </c>
      <c r="B491" s="92" t="s">
        <v>1809</v>
      </c>
      <c r="C491" s="93" t="s">
        <v>863</v>
      </c>
      <c r="D491" s="94">
        <v>135</v>
      </c>
    </row>
    <row r="492" spans="1:4" hidden="1" x14ac:dyDescent="0.25">
      <c r="A492" s="93" t="s">
        <v>1810</v>
      </c>
      <c r="B492" s="92" t="s">
        <v>1811</v>
      </c>
      <c r="C492" s="93" t="s">
        <v>873</v>
      </c>
      <c r="D492" s="94">
        <v>8</v>
      </c>
    </row>
    <row r="493" spans="1:4" hidden="1" x14ac:dyDescent="0.25">
      <c r="A493" s="93" t="s">
        <v>1812</v>
      </c>
      <c r="B493" s="92" t="s">
        <v>1813</v>
      </c>
      <c r="C493" s="93" t="s">
        <v>873</v>
      </c>
      <c r="D493" s="94">
        <v>8</v>
      </c>
    </row>
    <row r="494" spans="1:4" hidden="1" x14ac:dyDescent="0.25">
      <c r="A494" s="93" t="s">
        <v>1814</v>
      </c>
      <c r="B494" s="92" t="s">
        <v>1815</v>
      </c>
      <c r="C494" s="93" t="s">
        <v>873</v>
      </c>
      <c r="D494" s="94">
        <v>17</v>
      </c>
    </row>
    <row r="495" spans="1:4" hidden="1" x14ac:dyDescent="0.25">
      <c r="A495" s="93" t="s">
        <v>1816</v>
      </c>
      <c r="B495" s="92" t="s">
        <v>1817</v>
      </c>
      <c r="C495" s="93" t="s">
        <v>856</v>
      </c>
      <c r="D495" s="94">
        <v>2</v>
      </c>
    </row>
    <row r="496" spans="1:4" hidden="1" x14ac:dyDescent="0.25">
      <c r="A496" s="93" t="s">
        <v>1818</v>
      </c>
      <c r="B496" s="92" t="s">
        <v>1819</v>
      </c>
      <c r="C496" s="93" t="s">
        <v>863</v>
      </c>
      <c r="D496" s="94">
        <v>11</v>
      </c>
    </row>
    <row r="497" spans="1:4" hidden="1" x14ac:dyDescent="0.25">
      <c r="A497" s="93" t="s">
        <v>1820</v>
      </c>
      <c r="B497" s="92" t="s">
        <v>1821</v>
      </c>
      <c r="C497" s="93" t="s">
        <v>863</v>
      </c>
      <c r="D497" s="94">
        <v>2</v>
      </c>
    </row>
    <row r="498" spans="1:4" hidden="1" x14ac:dyDescent="0.25">
      <c r="A498" s="93" t="s">
        <v>1822</v>
      </c>
      <c r="B498" s="92" t="s">
        <v>1823</v>
      </c>
      <c r="C498" s="93" t="s">
        <v>856</v>
      </c>
      <c r="D498" s="94">
        <v>5</v>
      </c>
    </row>
    <row r="499" spans="1:4" hidden="1" x14ac:dyDescent="0.25">
      <c r="A499" s="93" t="s">
        <v>1824</v>
      </c>
      <c r="B499" s="92" t="s">
        <v>1825</v>
      </c>
      <c r="C499" s="93" t="s">
        <v>863</v>
      </c>
      <c r="D499" s="94">
        <v>2</v>
      </c>
    </row>
    <row r="500" spans="1:4" hidden="1" x14ac:dyDescent="0.25">
      <c r="A500" s="93" t="s">
        <v>277</v>
      </c>
      <c r="B500" s="92" t="s">
        <v>1826</v>
      </c>
      <c r="C500" s="93" t="s">
        <v>873</v>
      </c>
      <c r="D500" s="94">
        <v>5</v>
      </c>
    </row>
    <row r="501" spans="1:4" hidden="1" x14ac:dyDescent="0.25">
      <c r="A501" s="93" t="s">
        <v>1827</v>
      </c>
      <c r="B501" s="92" t="s">
        <v>1828</v>
      </c>
      <c r="C501" s="93" t="s">
        <v>947</v>
      </c>
      <c r="D501" s="94">
        <v>1</v>
      </c>
    </row>
    <row r="502" spans="1:4" hidden="1" x14ac:dyDescent="0.25">
      <c r="A502" s="93" t="s">
        <v>1829</v>
      </c>
      <c r="B502" s="92" t="s">
        <v>1830</v>
      </c>
      <c r="C502" s="93" t="s">
        <v>947</v>
      </c>
      <c r="D502" s="94">
        <v>1</v>
      </c>
    </row>
    <row r="503" spans="1:4" hidden="1" x14ac:dyDescent="0.25">
      <c r="A503" s="93" t="s">
        <v>1831</v>
      </c>
      <c r="B503" s="92" t="s">
        <v>1832</v>
      </c>
      <c r="C503" s="93" t="s">
        <v>947</v>
      </c>
      <c r="D503" s="94">
        <v>1</v>
      </c>
    </row>
    <row r="504" spans="1:4" hidden="1" x14ac:dyDescent="0.25">
      <c r="A504" s="93" t="s">
        <v>1833</v>
      </c>
      <c r="B504" s="92" t="s">
        <v>1834</v>
      </c>
      <c r="C504" s="93" t="s">
        <v>947</v>
      </c>
      <c r="D504" s="94">
        <v>1</v>
      </c>
    </row>
    <row r="505" spans="1:4" hidden="1" x14ac:dyDescent="0.25">
      <c r="A505" s="93" t="s">
        <v>1835</v>
      </c>
      <c r="B505" s="92" t="s">
        <v>1836</v>
      </c>
      <c r="C505" s="93" t="s">
        <v>947</v>
      </c>
      <c r="D505" s="94">
        <v>1</v>
      </c>
    </row>
    <row r="506" spans="1:4" hidden="1" x14ac:dyDescent="0.25">
      <c r="A506" s="93" t="s">
        <v>1837</v>
      </c>
      <c r="B506" s="92" t="s">
        <v>1838</v>
      </c>
      <c r="C506" s="93" t="s">
        <v>947</v>
      </c>
      <c r="D506" s="94">
        <v>1</v>
      </c>
    </row>
    <row r="507" spans="1:4" hidden="1" x14ac:dyDescent="0.25">
      <c r="A507" s="93" t="s">
        <v>1839</v>
      </c>
      <c r="B507" s="92" t="s">
        <v>1840</v>
      </c>
      <c r="C507" s="93" t="s">
        <v>947</v>
      </c>
      <c r="D507" s="94">
        <v>1</v>
      </c>
    </row>
    <row r="508" spans="1:4" hidden="1" x14ac:dyDescent="0.25">
      <c r="A508" s="93" t="s">
        <v>1841</v>
      </c>
      <c r="B508" s="92" t="s">
        <v>1842</v>
      </c>
      <c r="C508" s="93" t="s">
        <v>947</v>
      </c>
      <c r="D508" s="94">
        <v>1</v>
      </c>
    </row>
    <row r="509" spans="1:4" hidden="1" x14ac:dyDescent="0.25">
      <c r="A509" s="93" t="s">
        <v>1843</v>
      </c>
      <c r="B509" s="92" t="s">
        <v>1844</v>
      </c>
      <c r="C509" s="93" t="s">
        <v>947</v>
      </c>
      <c r="D509" s="94">
        <v>2</v>
      </c>
    </row>
    <row r="510" spans="1:4" hidden="1" x14ac:dyDescent="0.25">
      <c r="A510" s="93" t="s">
        <v>1845</v>
      </c>
      <c r="B510" s="92" t="s">
        <v>1846</v>
      </c>
      <c r="C510" s="93" t="s">
        <v>947</v>
      </c>
      <c r="D510" s="94">
        <v>2</v>
      </c>
    </row>
    <row r="511" spans="1:4" hidden="1" x14ac:dyDescent="0.25">
      <c r="A511" s="93" t="s">
        <v>1847</v>
      </c>
      <c r="B511" s="92" t="s">
        <v>1848</v>
      </c>
      <c r="C511" s="93" t="s">
        <v>947</v>
      </c>
      <c r="D511" s="94">
        <v>2</v>
      </c>
    </row>
    <row r="512" spans="1:4" hidden="1" x14ac:dyDescent="0.25">
      <c r="A512" s="93" t="s">
        <v>1849</v>
      </c>
      <c r="B512" s="92" t="s">
        <v>1850</v>
      </c>
      <c r="C512" s="93" t="s">
        <v>947</v>
      </c>
      <c r="D512" s="94">
        <v>2</v>
      </c>
    </row>
    <row r="513" spans="1:4" hidden="1" x14ac:dyDescent="0.25">
      <c r="A513" s="93" t="s">
        <v>1851</v>
      </c>
      <c r="B513" s="92" t="s">
        <v>1852</v>
      </c>
      <c r="C513" s="93" t="s">
        <v>856</v>
      </c>
      <c r="D513" s="94">
        <v>1</v>
      </c>
    </row>
    <row r="514" spans="1:4" hidden="1" x14ac:dyDescent="0.25">
      <c r="A514" s="93" t="s">
        <v>1853</v>
      </c>
      <c r="B514" s="92" t="s">
        <v>1854</v>
      </c>
      <c r="C514" s="93" t="s">
        <v>856</v>
      </c>
      <c r="D514" s="94">
        <v>1</v>
      </c>
    </row>
    <row r="515" spans="1:4" hidden="1" x14ac:dyDescent="0.25">
      <c r="A515" s="93" t="s">
        <v>1855</v>
      </c>
      <c r="B515" s="92" t="s">
        <v>1856</v>
      </c>
      <c r="C515" s="93" t="s">
        <v>856</v>
      </c>
      <c r="D515" s="94">
        <v>1</v>
      </c>
    </row>
    <row r="516" spans="1:4" hidden="1" x14ac:dyDescent="0.25">
      <c r="A516" s="93" t="s">
        <v>1857</v>
      </c>
      <c r="B516" s="92" t="s">
        <v>1858</v>
      </c>
      <c r="C516" s="93" t="s">
        <v>856</v>
      </c>
      <c r="D516" s="94">
        <v>1</v>
      </c>
    </row>
    <row r="517" spans="1:4" hidden="1" x14ac:dyDescent="0.25">
      <c r="A517" s="93" t="s">
        <v>1859</v>
      </c>
      <c r="B517" s="92" t="s">
        <v>1860</v>
      </c>
      <c r="C517" s="93" t="s">
        <v>856</v>
      </c>
      <c r="D517" s="94">
        <v>1</v>
      </c>
    </row>
    <row r="518" spans="1:4" hidden="1" x14ac:dyDescent="0.25">
      <c r="A518" s="93" t="s">
        <v>1861</v>
      </c>
      <c r="B518" s="92" t="s">
        <v>1862</v>
      </c>
      <c r="C518" s="93" t="s">
        <v>856</v>
      </c>
      <c r="D518" s="94">
        <v>1</v>
      </c>
    </row>
    <row r="519" spans="1:4" hidden="1" x14ac:dyDescent="0.25">
      <c r="A519" s="93" t="s">
        <v>1863</v>
      </c>
      <c r="B519" s="92" t="s">
        <v>1864</v>
      </c>
      <c r="C519" s="93" t="s">
        <v>856</v>
      </c>
      <c r="D519" s="94">
        <v>1</v>
      </c>
    </row>
    <row r="520" spans="1:4" hidden="1" x14ac:dyDescent="0.25">
      <c r="A520" s="93" t="s">
        <v>1865</v>
      </c>
      <c r="B520" s="92" t="s">
        <v>1866</v>
      </c>
      <c r="C520" s="93" t="s">
        <v>856</v>
      </c>
      <c r="D520" s="94">
        <v>1</v>
      </c>
    </row>
    <row r="521" spans="1:4" hidden="1" x14ac:dyDescent="0.25">
      <c r="A521" s="93" t="s">
        <v>1867</v>
      </c>
      <c r="B521" s="92" t="s">
        <v>1868</v>
      </c>
      <c r="C521" s="93" t="s">
        <v>856</v>
      </c>
      <c r="D521" s="94">
        <v>1</v>
      </c>
    </row>
    <row r="522" spans="1:4" hidden="1" x14ac:dyDescent="0.25">
      <c r="A522" s="93" t="s">
        <v>1869</v>
      </c>
      <c r="B522" s="92" t="s">
        <v>1870</v>
      </c>
      <c r="C522" s="93" t="s">
        <v>856</v>
      </c>
      <c r="D522" s="94">
        <v>1</v>
      </c>
    </row>
    <row r="523" spans="1:4" hidden="1" x14ac:dyDescent="0.25">
      <c r="A523" s="93" t="s">
        <v>1871</v>
      </c>
      <c r="B523" s="92" t="s">
        <v>1872</v>
      </c>
      <c r="C523" s="93" t="s">
        <v>856</v>
      </c>
      <c r="D523" s="94">
        <v>1</v>
      </c>
    </row>
    <row r="524" spans="1:4" hidden="1" x14ac:dyDescent="0.25">
      <c r="A524" s="93" t="s">
        <v>1873</v>
      </c>
      <c r="B524" s="92" t="s">
        <v>1874</v>
      </c>
      <c r="C524" s="93" t="s">
        <v>856</v>
      </c>
      <c r="D524" s="94">
        <v>1</v>
      </c>
    </row>
    <row r="525" spans="1:4" hidden="1" x14ac:dyDescent="0.25">
      <c r="A525" s="93" t="s">
        <v>1875</v>
      </c>
      <c r="B525" s="92" t="s">
        <v>1876</v>
      </c>
      <c r="C525" s="93" t="s">
        <v>856</v>
      </c>
      <c r="D525" s="94">
        <v>1</v>
      </c>
    </row>
    <row r="526" spans="1:4" hidden="1" x14ac:dyDescent="0.25">
      <c r="A526" s="93" t="s">
        <v>1877</v>
      </c>
      <c r="B526" s="92" t="s">
        <v>1878</v>
      </c>
      <c r="C526" s="93" t="s">
        <v>856</v>
      </c>
      <c r="D526" s="94">
        <v>1</v>
      </c>
    </row>
    <row r="527" spans="1:4" hidden="1" x14ac:dyDescent="0.25">
      <c r="A527" s="93" t="s">
        <v>1879</v>
      </c>
      <c r="B527" s="92" t="s">
        <v>1880</v>
      </c>
      <c r="C527" s="93" t="s">
        <v>856</v>
      </c>
      <c r="D527" s="94">
        <v>1</v>
      </c>
    </row>
    <row r="528" spans="1:4" hidden="1" x14ac:dyDescent="0.25">
      <c r="A528" s="93" t="s">
        <v>1881</v>
      </c>
      <c r="B528" s="92" t="s">
        <v>1882</v>
      </c>
      <c r="C528" s="93" t="s">
        <v>856</v>
      </c>
      <c r="D528" s="94">
        <v>1</v>
      </c>
    </row>
    <row r="529" spans="1:4" hidden="1" x14ac:dyDescent="0.25">
      <c r="A529" s="93" t="s">
        <v>1883</v>
      </c>
      <c r="B529" s="92" t="s">
        <v>1884</v>
      </c>
      <c r="C529" s="93" t="s">
        <v>856</v>
      </c>
      <c r="D529" s="94">
        <v>1</v>
      </c>
    </row>
    <row r="530" spans="1:4" hidden="1" x14ac:dyDescent="0.25">
      <c r="A530" s="93" t="s">
        <v>1885</v>
      </c>
      <c r="B530" s="92" t="s">
        <v>1886</v>
      </c>
      <c r="C530" s="93" t="s">
        <v>856</v>
      </c>
      <c r="D530" s="94">
        <v>5</v>
      </c>
    </row>
    <row r="531" spans="1:4" hidden="1" x14ac:dyDescent="0.25">
      <c r="A531" s="93" t="s">
        <v>1887</v>
      </c>
      <c r="B531" s="92" t="s">
        <v>1888</v>
      </c>
      <c r="C531" s="93" t="s">
        <v>856</v>
      </c>
      <c r="D531" s="94">
        <v>3</v>
      </c>
    </row>
    <row r="532" spans="1:4" hidden="1" x14ac:dyDescent="0.25">
      <c r="A532" s="93" t="s">
        <v>1889</v>
      </c>
      <c r="B532" s="92" t="s">
        <v>1890</v>
      </c>
      <c r="C532" s="93" t="s">
        <v>856</v>
      </c>
      <c r="D532" s="94">
        <v>2</v>
      </c>
    </row>
    <row r="533" spans="1:4" hidden="1" x14ac:dyDescent="0.25">
      <c r="A533" s="93" t="s">
        <v>1891</v>
      </c>
      <c r="B533" s="92" t="s">
        <v>1892</v>
      </c>
      <c r="C533" s="93" t="s">
        <v>856</v>
      </c>
      <c r="D533" s="94">
        <v>2</v>
      </c>
    </row>
    <row r="534" spans="1:4" hidden="1" x14ac:dyDescent="0.25">
      <c r="A534" s="93" t="s">
        <v>1893</v>
      </c>
      <c r="B534" s="92" t="s">
        <v>1894</v>
      </c>
      <c r="C534" s="93" t="s">
        <v>856</v>
      </c>
      <c r="D534" s="94">
        <v>1</v>
      </c>
    </row>
    <row r="535" spans="1:4" hidden="1" x14ac:dyDescent="0.25">
      <c r="A535" s="93" t="s">
        <v>1895</v>
      </c>
      <c r="B535" s="92" t="s">
        <v>1896</v>
      </c>
      <c r="C535" s="93" t="s">
        <v>856</v>
      </c>
      <c r="D535" s="94">
        <v>1</v>
      </c>
    </row>
    <row r="536" spans="1:4" hidden="1" x14ac:dyDescent="0.25">
      <c r="A536" s="93" t="s">
        <v>1897</v>
      </c>
      <c r="B536" s="92" t="s">
        <v>1898</v>
      </c>
      <c r="C536" s="93" t="s">
        <v>863</v>
      </c>
      <c r="D536" s="94">
        <v>3</v>
      </c>
    </row>
    <row r="537" spans="1:4" hidden="1" x14ac:dyDescent="0.25">
      <c r="A537" s="93" t="s">
        <v>1899</v>
      </c>
      <c r="B537" s="92" t="s">
        <v>1900</v>
      </c>
      <c r="C537" s="93" t="s">
        <v>863</v>
      </c>
      <c r="D537" s="94">
        <v>2</v>
      </c>
    </row>
    <row r="538" spans="1:4" hidden="1" x14ac:dyDescent="0.25">
      <c r="A538" s="93" t="s">
        <v>1901</v>
      </c>
      <c r="B538" s="92" t="s">
        <v>1902</v>
      </c>
      <c r="C538" s="93" t="s">
        <v>863</v>
      </c>
      <c r="D538" s="94">
        <v>1</v>
      </c>
    </row>
    <row r="539" spans="1:4" hidden="1" x14ac:dyDescent="0.25">
      <c r="A539" s="93" t="s">
        <v>1903</v>
      </c>
      <c r="B539" s="92" t="s">
        <v>1904</v>
      </c>
      <c r="C539" s="93" t="s">
        <v>863</v>
      </c>
      <c r="D539" s="94">
        <v>1</v>
      </c>
    </row>
    <row r="540" spans="1:4" hidden="1" x14ac:dyDescent="0.25">
      <c r="A540" s="93" t="s">
        <v>1905</v>
      </c>
      <c r="B540" s="92" t="s">
        <v>1906</v>
      </c>
      <c r="C540" s="93" t="s">
        <v>863</v>
      </c>
      <c r="D540" s="94">
        <v>3</v>
      </c>
    </row>
    <row r="541" spans="1:4" hidden="1" x14ac:dyDescent="0.25">
      <c r="A541" s="93" t="s">
        <v>1907</v>
      </c>
      <c r="B541" s="92" t="s">
        <v>1908</v>
      </c>
      <c r="C541" s="93" t="s">
        <v>863</v>
      </c>
      <c r="D541" s="94">
        <v>2</v>
      </c>
    </row>
    <row r="542" spans="1:4" hidden="1" x14ac:dyDescent="0.25">
      <c r="A542" s="93" t="s">
        <v>1909</v>
      </c>
      <c r="B542" s="92" t="s">
        <v>1910</v>
      </c>
      <c r="C542" s="93" t="s">
        <v>863</v>
      </c>
      <c r="D542" s="94">
        <v>3</v>
      </c>
    </row>
    <row r="543" spans="1:4" hidden="1" x14ac:dyDescent="0.25">
      <c r="A543" s="93" t="s">
        <v>1911</v>
      </c>
      <c r="B543" s="92" t="s">
        <v>1912</v>
      </c>
      <c r="C543" s="93" t="s">
        <v>863</v>
      </c>
      <c r="D543" s="94">
        <v>2</v>
      </c>
    </row>
    <row r="544" spans="1:4" hidden="1" x14ac:dyDescent="0.25">
      <c r="A544" s="93" t="s">
        <v>1913</v>
      </c>
      <c r="B544" s="92" t="s">
        <v>1914</v>
      </c>
      <c r="C544" s="93" t="s">
        <v>863</v>
      </c>
      <c r="D544" s="94">
        <v>3</v>
      </c>
    </row>
    <row r="545" spans="1:4" hidden="1" x14ac:dyDescent="0.25">
      <c r="A545" s="93" t="s">
        <v>1915</v>
      </c>
      <c r="B545" s="92" t="s">
        <v>1916</v>
      </c>
      <c r="C545" s="93" t="s">
        <v>863</v>
      </c>
      <c r="D545" s="94">
        <v>3</v>
      </c>
    </row>
    <row r="546" spans="1:4" hidden="1" x14ac:dyDescent="0.25">
      <c r="A546" s="93" t="s">
        <v>1917</v>
      </c>
      <c r="B546" s="92" t="s">
        <v>1918</v>
      </c>
      <c r="C546" s="93" t="s">
        <v>863</v>
      </c>
      <c r="D546" s="94">
        <v>2</v>
      </c>
    </row>
    <row r="547" spans="1:4" hidden="1" x14ac:dyDescent="0.25">
      <c r="A547" s="93" t="s">
        <v>1919</v>
      </c>
      <c r="B547" s="92" t="s">
        <v>1920</v>
      </c>
      <c r="C547" s="93" t="s">
        <v>863</v>
      </c>
      <c r="D547" s="94">
        <v>3</v>
      </c>
    </row>
    <row r="548" spans="1:4" hidden="1" x14ac:dyDescent="0.25">
      <c r="A548" s="93" t="s">
        <v>1921</v>
      </c>
      <c r="B548" s="92" t="s">
        <v>1922</v>
      </c>
      <c r="C548" s="93" t="s">
        <v>863</v>
      </c>
      <c r="D548" s="94">
        <v>15</v>
      </c>
    </row>
    <row r="549" spans="1:4" hidden="1" x14ac:dyDescent="0.25">
      <c r="A549" s="93" t="s">
        <v>1923</v>
      </c>
      <c r="B549" s="92" t="s">
        <v>1924</v>
      </c>
      <c r="C549" s="93" t="s">
        <v>863</v>
      </c>
      <c r="D549" s="94">
        <v>42</v>
      </c>
    </row>
    <row r="550" spans="1:4" hidden="1" x14ac:dyDescent="0.25">
      <c r="A550" s="93" t="s">
        <v>1925</v>
      </c>
      <c r="B550" s="92" t="s">
        <v>1926</v>
      </c>
      <c r="C550" s="93" t="s">
        <v>868</v>
      </c>
      <c r="D550" s="94">
        <v>3</v>
      </c>
    </row>
    <row r="551" spans="1:4" hidden="1" x14ac:dyDescent="0.25">
      <c r="A551" s="93" t="s">
        <v>1927</v>
      </c>
      <c r="B551" s="92" t="s">
        <v>1928</v>
      </c>
      <c r="C551" s="93" t="s">
        <v>868</v>
      </c>
      <c r="D551" s="94">
        <v>7</v>
      </c>
    </row>
    <row r="552" spans="1:4" hidden="1" x14ac:dyDescent="0.25">
      <c r="A552" s="93" t="s">
        <v>1929</v>
      </c>
      <c r="B552" s="92" t="s">
        <v>1930</v>
      </c>
      <c r="C552" s="93" t="s">
        <v>863</v>
      </c>
      <c r="D552" s="94">
        <v>5</v>
      </c>
    </row>
    <row r="553" spans="1:4" hidden="1" x14ac:dyDescent="0.25">
      <c r="A553" s="93" t="s">
        <v>1931</v>
      </c>
      <c r="B553" s="92" t="s">
        <v>1930</v>
      </c>
      <c r="C553" s="93" t="s">
        <v>863</v>
      </c>
      <c r="D553" s="94">
        <v>5</v>
      </c>
    </row>
    <row r="554" spans="1:4" hidden="1" x14ac:dyDescent="0.25">
      <c r="A554" s="93" t="s">
        <v>1932</v>
      </c>
      <c r="B554" s="92" t="s">
        <v>1933</v>
      </c>
      <c r="C554" s="93" t="s">
        <v>863</v>
      </c>
      <c r="D554" s="94">
        <v>190</v>
      </c>
    </row>
    <row r="555" spans="1:4" hidden="1" x14ac:dyDescent="0.25">
      <c r="A555" s="93" t="s">
        <v>1934</v>
      </c>
      <c r="B555" s="92" t="s">
        <v>1935</v>
      </c>
      <c r="C555" s="93" t="s">
        <v>863</v>
      </c>
      <c r="D555" s="94">
        <v>30</v>
      </c>
    </row>
    <row r="556" spans="1:4" hidden="1" x14ac:dyDescent="0.25">
      <c r="A556" s="93" t="s">
        <v>1936</v>
      </c>
      <c r="B556" s="92" t="s">
        <v>1937</v>
      </c>
      <c r="C556" s="93" t="s">
        <v>863</v>
      </c>
      <c r="D556" s="94">
        <v>30</v>
      </c>
    </row>
    <row r="557" spans="1:4" hidden="1" x14ac:dyDescent="0.25">
      <c r="A557" s="93" t="s">
        <v>1938</v>
      </c>
      <c r="B557" s="92" t="s">
        <v>1939</v>
      </c>
      <c r="C557" s="93" t="s">
        <v>863</v>
      </c>
      <c r="D557" s="94">
        <v>19</v>
      </c>
    </row>
    <row r="558" spans="1:4" hidden="1" x14ac:dyDescent="0.25">
      <c r="A558" s="93" t="s">
        <v>1940</v>
      </c>
      <c r="B558" s="92" t="s">
        <v>1941</v>
      </c>
      <c r="C558" s="93" t="s">
        <v>863</v>
      </c>
      <c r="D558" s="94">
        <v>45</v>
      </c>
    </row>
    <row r="559" spans="1:4" hidden="1" x14ac:dyDescent="0.25">
      <c r="A559" s="93" t="s">
        <v>1942</v>
      </c>
      <c r="B559" s="92" t="s">
        <v>1943</v>
      </c>
      <c r="C559" s="93" t="s">
        <v>863</v>
      </c>
      <c r="D559" s="94">
        <v>1</v>
      </c>
    </row>
    <row r="560" spans="1:4" hidden="1" x14ac:dyDescent="0.25">
      <c r="A560" s="93" t="s">
        <v>1944</v>
      </c>
      <c r="B560" s="92" t="s">
        <v>1945</v>
      </c>
      <c r="C560" s="93" t="s">
        <v>863</v>
      </c>
      <c r="D560" s="94">
        <v>1</v>
      </c>
    </row>
    <row r="561" spans="1:4" hidden="1" x14ac:dyDescent="0.25">
      <c r="A561" s="93" t="s">
        <v>1946</v>
      </c>
      <c r="B561" s="92" t="s">
        <v>1947</v>
      </c>
      <c r="C561" s="93" t="s">
        <v>868</v>
      </c>
      <c r="D561" s="94">
        <v>5</v>
      </c>
    </row>
    <row r="562" spans="1:4" hidden="1" x14ac:dyDescent="0.25">
      <c r="A562" s="93" t="s">
        <v>1948</v>
      </c>
      <c r="B562" s="92" t="s">
        <v>1949</v>
      </c>
      <c r="C562" s="93" t="s">
        <v>863</v>
      </c>
      <c r="D562" s="94">
        <v>14</v>
      </c>
    </row>
    <row r="563" spans="1:4" hidden="1" x14ac:dyDescent="0.25">
      <c r="A563" s="93" t="s">
        <v>1950</v>
      </c>
      <c r="B563" s="92" t="s">
        <v>1951</v>
      </c>
      <c r="C563" s="93" t="s">
        <v>863</v>
      </c>
      <c r="D563" s="94">
        <v>9</v>
      </c>
    </row>
    <row r="564" spans="1:4" hidden="1" x14ac:dyDescent="0.25">
      <c r="A564" s="93" t="s">
        <v>1952</v>
      </c>
      <c r="B564" s="92" t="s">
        <v>1953</v>
      </c>
      <c r="C564" s="93" t="s">
        <v>863</v>
      </c>
      <c r="D564" s="94">
        <v>10</v>
      </c>
    </row>
    <row r="565" spans="1:4" hidden="1" x14ac:dyDescent="0.25">
      <c r="A565" s="93" t="s">
        <v>1954</v>
      </c>
      <c r="B565" s="92" t="s">
        <v>1955</v>
      </c>
      <c r="C565" s="93" t="s">
        <v>863</v>
      </c>
      <c r="D565" s="94">
        <v>10</v>
      </c>
    </row>
    <row r="566" spans="1:4" hidden="1" x14ac:dyDescent="0.25">
      <c r="A566" s="93" t="s">
        <v>1956</v>
      </c>
      <c r="B566" s="92" t="s">
        <v>1957</v>
      </c>
      <c r="C566" s="93" t="s">
        <v>863</v>
      </c>
      <c r="D566" s="94">
        <v>2</v>
      </c>
    </row>
    <row r="567" spans="1:4" hidden="1" x14ac:dyDescent="0.25">
      <c r="A567" s="93" t="s">
        <v>1958</v>
      </c>
      <c r="B567" s="92" t="s">
        <v>1959</v>
      </c>
      <c r="C567" s="93" t="s">
        <v>863</v>
      </c>
      <c r="D567" s="94">
        <v>18</v>
      </c>
    </row>
    <row r="568" spans="1:4" hidden="1" x14ac:dyDescent="0.25">
      <c r="A568" s="93" t="s">
        <v>1960</v>
      </c>
      <c r="B568" s="92" t="s">
        <v>1961</v>
      </c>
      <c r="C568" s="93" t="s">
        <v>868</v>
      </c>
      <c r="D568" s="94">
        <v>4</v>
      </c>
    </row>
    <row r="569" spans="1:4" hidden="1" x14ac:dyDescent="0.25">
      <c r="A569" s="93" t="s">
        <v>1962</v>
      </c>
      <c r="B569" s="92" t="s">
        <v>1963</v>
      </c>
      <c r="C569" s="93" t="s">
        <v>863</v>
      </c>
      <c r="D569" s="94">
        <v>21</v>
      </c>
    </row>
    <row r="570" spans="1:4" hidden="1" x14ac:dyDescent="0.25">
      <c r="A570" s="93" t="s">
        <v>1964</v>
      </c>
      <c r="B570" s="92" t="s">
        <v>1965</v>
      </c>
      <c r="C570" s="93" t="s">
        <v>863</v>
      </c>
      <c r="D570" s="94">
        <v>5</v>
      </c>
    </row>
    <row r="571" spans="1:4" hidden="1" x14ac:dyDescent="0.25">
      <c r="A571" s="93" t="s">
        <v>1966</v>
      </c>
      <c r="B571" s="92" t="s">
        <v>1967</v>
      </c>
      <c r="C571" s="93" t="s">
        <v>853</v>
      </c>
      <c r="D571" s="94">
        <v>17</v>
      </c>
    </row>
    <row r="572" spans="1:4" hidden="1" x14ac:dyDescent="0.25">
      <c r="A572" s="93" t="s">
        <v>1968</v>
      </c>
      <c r="B572" s="92" t="s">
        <v>1969</v>
      </c>
      <c r="C572" s="93" t="s">
        <v>853</v>
      </c>
      <c r="D572" s="94">
        <v>9</v>
      </c>
    </row>
    <row r="573" spans="1:4" hidden="1" x14ac:dyDescent="0.25">
      <c r="A573" s="93" t="s">
        <v>1970</v>
      </c>
      <c r="B573" s="92" t="s">
        <v>1971</v>
      </c>
      <c r="C573" s="93" t="s">
        <v>863</v>
      </c>
      <c r="D573" s="94">
        <v>56</v>
      </c>
    </row>
    <row r="574" spans="1:4" hidden="1" x14ac:dyDescent="0.25">
      <c r="A574" s="93" t="s">
        <v>1972</v>
      </c>
      <c r="B574" s="92" t="s">
        <v>1973</v>
      </c>
      <c r="C574" s="93" t="s">
        <v>863</v>
      </c>
      <c r="D574" s="94">
        <v>4</v>
      </c>
    </row>
    <row r="575" spans="1:4" hidden="1" x14ac:dyDescent="0.25">
      <c r="A575" s="93" t="s">
        <v>1974</v>
      </c>
      <c r="B575" s="92" t="s">
        <v>1975</v>
      </c>
      <c r="C575" s="93" t="s">
        <v>863</v>
      </c>
      <c r="D575" s="94">
        <v>8</v>
      </c>
    </row>
    <row r="576" spans="1:4" hidden="1" x14ac:dyDescent="0.25">
      <c r="A576" s="93" t="s">
        <v>1976</v>
      </c>
      <c r="B576" s="92" t="s">
        <v>1977</v>
      </c>
      <c r="C576" s="93" t="s">
        <v>863</v>
      </c>
      <c r="D576" s="94">
        <v>4</v>
      </c>
    </row>
    <row r="577" spans="1:4" hidden="1" x14ac:dyDescent="0.25">
      <c r="A577" s="93" t="s">
        <v>278</v>
      </c>
      <c r="B577" s="92" t="s">
        <v>1978</v>
      </c>
      <c r="C577" s="93" t="s">
        <v>863</v>
      </c>
      <c r="D577" s="94">
        <v>6</v>
      </c>
    </row>
    <row r="578" spans="1:4" hidden="1" x14ac:dyDescent="0.25">
      <c r="A578" s="93" t="s">
        <v>1979</v>
      </c>
      <c r="B578" s="92" t="s">
        <v>1980</v>
      </c>
      <c r="C578" s="93" t="s">
        <v>873</v>
      </c>
      <c r="D578" s="94">
        <v>11</v>
      </c>
    </row>
    <row r="579" spans="1:4" hidden="1" x14ac:dyDescent="0.25">
      <c r="A579" s="93" t="s">
        <v>1981</v>
      </c>
      <c r="B579" s="92" t="s">
        <v>1982</v>
      </c>
      <c r="C579" s="93" t="s">
        <v>863</v>
      </c>
      <c r="D579" s="94">
        <v>6</v>
      </c>
    </row>
    <row r="580" spans="1:4" hidden="1" x14ac:dyDescent="0.25">
      <c r="A580" s="93" t="s">
        <v>1983</v>
      </c>
      <c r="B580" s="92" t="s">
        <v>1984</v>
      </c>
      <c r="C580" s="93" t="s">
        <v>863</v>
      </c>
      <c r="D580" s="94">
        <v>6</v>
      </c>
    </row>
    <row r="581" spans="1:4" hidden="1" x14ac:dyDescent="0.25">
      <c r="A581" s="93" t="s">
        <v>1985</v>
      </c>
      <c r="B581" s="92" t="s">
        <v>1986</v>
      </c>
      <c r="C581" s="93" t="s">
        <v>863</v>
      </c>
      <c r="D581" s="94">
        <v>6</v>
      </c>
    </row>
    <row r="582" spans="1:4" hidden="1" x14ac:dyDescent="0.25">
      <c r="A582" s="93" t="s">
        <v>1987</v>
      </c>
      <c r="B582" s="92" t="s">
        <v>1988</v>
      </c>
      <c r="C582" s="93" t="s">
        <v>853</v>
      </c>
      <c r="D582" s="94">
        <v>10</v>
      </c>
    </row>
    <row r="583" spans="1:4" hidden="1" x14ac:dyDescent="0.25">
      <c r="A583" s="93" t="s">
        <v>1989</v>
      </c>
      <c r="B583" s="92" t="s">
        <v>1990</v>
      </c>
      <c r="C583" s="93" t="s">
        <v>853</v>
      </c>
      <c r="D583" s="94">
        <v>2</v>
      </c>
    </row>
    <row r="584" spans="1:4" hidden="1" x14ac:dyDescent="0.25">
      <c r="A584" s="93" t="s">
        <v>1991</v>
      </c>
      <c r="B584" s="92" t="s">
        <v>1992</v>
      </c>
      <c r="C584" s="93" t="s">
        <v>853</v>
      </c>
      <c r="D584" s="94">
        <v>3</v>
      </c>
    </row>
    <row r="585" spans="1:4" hidden="1" x14ac:dyDescent="0.25">
      <c r="A585" s="93" t="s">
        <v>1993</v>
      </c>
      <c r="B585" s="92" t="s">
        <v>1994</v>
      </c>
      <c r="C585" s="93" t="s">
        <v>947</v>
      </c>
      <c r="D585" s="94">
        <v>1</v>
      </c>
    </row>
    <row r="586" spans="1:4" hidden="1" x14ac:dyDescent="0.25">
      <c r="A586" s="93" t="s">
        <v>1995</v>
      </c>
      <c r="B586" s="92" t="s">
        <v>1996</v>
      </c>
      <c r="C586" s="93" t="s">
        <v>856</v>
      </c>
      <c r="D586" s="94">
        <v>4</v>
      </c>
    </row>
    <row r="587" spans="1:4" hidden="1" x14ac:dyDescent="0.25">
      <c r="A587" s="93" t="s">
        <v>1997</v>
      </c>
      <c r="B587" s="92" t="s">
        <v>1998</v>
      </c>
      <c r="C587" s="93" t="s">
        <v>947</v>
      </c>
      <c r="D587" s="94">
        <v>2</v>
      </c>
    </row>
    <row r="588" spans="1:4" hidden="1" x14ac:dyDescent="0.25">
      <c r="A588" s="93" t="s">
        <v>1999</v>
      </c>
      <c r="B588" s="92" t="s">
        <v>2000</v>
      </c>
      <c r="C588" s="93" t="s">
        <v>947</v>
      </c>
      <c r="D588" s="94">
        <v>2</v>
      </c>
    </row>
    <row r="589" spans="1:4" hidden="1" x14ac:dyDescent="0.25">
      <c r="A589" s="93" t="s">
        <v>2001</v>
      </c>
      <c r="B589" s="92" t="s">
        <v>2002</v>
      </c>
      <c r="C589" s="93" t="s">
        <v>947</v>
      </c>
      <c r="D589" s="94">
        <v>2</v>
      </c>
    </row>
    <row r="590" spans="1:4" hidden="1" x14ac:dyDescent="0.25">
      <c r="A590" s="93" t="s">
        <v>2003</v>
      </c>
      <c r="B590" s="92" t="s">
        <v>2004</v>
      </c>
      <c r="C590" s="93" t="s">
        <v>856</v>
      </c>
      <c r="D590" s="94">
        <v>4</v>
      </c>
    </row>
    <row r="591" spans="1:4" hidden="1" x14ac:dyDescent="0.25">
      <c r="A591" s="93" t="s">
        <v>2005</v>
      </c>
      <c r="B591" s="92" t="s">
        <v>2006</v>
      </c>
      <c r="C591" s="93" t="s">
        <v>856</v>
      </c>
      <c r="D591" s="94">
        <v>4</v>
      </c>
    </row>
    <row r="592" spans="1:4" hidden="1" x14ac:dyDescent="0.25">
      <c r="A592" s="93" t="s">
        <v>2007</v>
      </c>
      <c r="B592" s="92" t="s">
        <v>2008</v>
      </c>
      <c r="C592" s="93" t="s">
        <v>856</v>
      </c>
      <c r="D592" s="94">
        <v>4</v>
      </c>
    </row>
    <row r="593" spans="1:4" hidden="1" x14ac:dyDescent="0.25">
      <c r="A593" s="93" t="s">
        <v>2009</v>
      </c>
      <c r="B593" s="92" t="s">
        <v>2010</v>
      </c>
      <c r="C593" s="93" t="s">
        <v>856</v>
      </c>
      <c r="D593" s="94">
        <v>3</v>
      </c>
    </row>
    <row r="594" spans="1:4" hidden="1" x14ac:dyDescent="0.25">
      <c r="A594" s="93" t="s">
        <v>2011</v>
      </c>
      <c r="B594" s="92" t="s">
        <v>2012</v>
      </c>
      <c r="C594" s="93" t="s">
        <v>856</v>
      </c>
      <c r="D594" s="94">
        <v>3</v>
      </c>
    </row>
    <row r="595" spans="1:4" hidden="1" x14ac:dyDescent="0.25">
      <c r="A595" s="93" t="s">
        <v>2013</v>
      </c>
      <c r="B595" s="92" t="s">
        <v>2014</v>
      </c>
      <c r="C595" s="93" t="s">
        <v>853</v>
      </c>
      <c r="D595" s="94">
        <v>10</v>
      </c>
    </row>
    <row r="596" spans="1:4" hidden="1" x14ac:dyDescent="0.25">
      <c r="A596" s="93" t="s">
        <v>2015</v>
      </c>
      <c r="B596" s="92" t="s">
        <v>2016</v>
      </c>
      <c r="C596" s="93" t="s">
        <v>853</v>
      </c>
      <c r="D596" s="94">
        <v>25</v>
      </c>
    </row>
    <row r="597" spans="1:4" hidden="1" x14ac:dyDescent="0.25">
      <c r="A597" s="93" t="s">
        <v>2017</v>
      </c>
      <c r="B597" s="92" t="s">
        <v>2018</v>
      </c>
      <c r="C597" s="93" t="s">
        <v>853</v>
      </c>
      <c r="D597" s="94">
        <v>5</v>
      </c>
    </row>
    <row r="598" spans="1:4" hidden="1" x14ac:dyDescent="0.25">
      <c r="A598" s="93" t="s">
        <v>2019</v>
      </c>
      <c r="B598" s="92" t="s">
        <v>2020</v>
      </c>
      <c r="C598" s="93" t="s">
        <v>853</v>
      </c>
      <c r="D598" s="94">
        <v>4</v>
      </c>
    </row>
    <row r="599" spans="1:4" hidden="1" x14ac:dyDescent="0.25">
      <c r="A599" s="93" t="s">
        <v>2021</v>
      </c>
      <c r="B599" s="92" t="s">
        <v>2022</v>
      </c>
      <c r="C599" s="93" t="s">
        <v>853</v>
      </c>
      <c r="D599" s="94">
        <v>4</v>
      </c>
    </row>
    <row r="600" spans="1:4" hidden="1" x14ac:dyDescent="0.25">
      <c r="A600" s="93" t="s">
        <v>2023</v>
      </c>
      <c r="B600" s="92" t="s">
        <v>2024</v>
      </c>
      <c r="C600" s="93" t="s">
        <v>853</v>
      </c>
      <c r="D600" s="94">
        <v>5</v>
      </c>
    </row>
    <row r="601" spans="1:4" hidden="1" x14ac:dyDescent="0.25">
      <c r="A601" s="93" t="s">
        <v>2025</v>
      </c>
      <c r="B601" s="92" t="s">
        <v>2026</v>
      </c>
      <c r="C601" s="93" t="s">
        <v>863</v>
      </c>
      <c r="D601" s="94">
        <v>15</v>
      </c>
    </row>
    <row r="602" spans="1:4" hidden="1" x14ac:dyDescent="0.25">
      <c r="A602" s="93" t="s">
        <v>2027</v>
      </c>
      <c r="B602" s="92" t="s">
        <v>2028</v>
      </c>
      <c r="C602" s="93" t="s">
        <v>947</v>
      </c>
      <c r="D602" s="94">
        <v>16</v>
      </c>
    </row>
    <row r="603" spans="1:4" hidden="1" x14ac:dyDescent="0.25">
      <c r="A603" s="93" t="s">
        <v>2029</v>
      </c>
      <c r="B603" s="92" t="s">
        <v>2030</v>
      </c>
      <c r="C603" s="93" t="s">
        <v>947</v>
      </c>
      <c r="D603" s="94">
        <v>2</v>
      </c>
    </row>
    <row r="604" spans="1:4" hidden="1" x14ac:dyDescent="0.25">
      <c r="A604" s="93" t="s">
        <v>2031</v>
      </c>
      <c r="B604" s="92" t="s">
        <v>2032</v>
      </c>
      <c r="C604" s="93" t="s">
        <v>947</v>
      </c>
      <c r="D604" s="94">
        <v>2</v>
      </c>
    </row>
    <row r="605" spans="1:4" hidden="1" x14ac:dyDescent="0.25">
      <c r="A605" s="93" t="s">
        <v>2033</v>
      </c>
      <c r="B605" s="92" t="s">
        <v>2034</v>
      </c>
      <c r="C605" s="93" t="s">
        <v>873</v>
      </c>
      <c r="D605" s="94">
        <v>17</v>
      </c>
    </row>
    <row r="606" spans="1:4" hidden="1" x14ac:dyDescent="0.25">
      <c r="A606" s="93" t="s">
        <v>2035</v>
      </c>
      <c r="B606" s="92" t="s">
        <v>2036</v>
      </c>
      <c r="C606" s="93" t="s">
        <v>863</v>
      </c>
      <c r="D606" s="94">
        <v>8</v>
      </c>
    </row>
    <row r="607" spans="1:4" hidden="1" x14ac:dyDescent="0.25">
      <c r="A607" s="93" t="s">
        <v>2037</v>
      </c>
      <c r="B607" s="92" t="s">
        <v>2038</v>
      </c>
      <c r="C607" s="93" t="s">
        <v>863</v>
      </c>
      <c r="D607" s="94">
        <v>8</v>
      </c>
    </row>
    <row r="608" spans="1:4" hidden="1" x14ac:dyDescent="0.25">
      <c r="A608" s="93" t="s">
        <v>2039</v>
      </c>
      <c r="B608" s="92" t="s">
        <v>2040</v>
      </c>
      <c r="C608" s="93" t="s">
        <v>856</v>
      </c>
      <c r="D608" s="94">
        <v>4</v>
      </c>
    </row>
    <row r="609" spans="1:4" hidden="1" x14ac:dyDescent="0.25">
      <c r="A609" s="93" t="s">
        <v>2041</v>
      </c>
      <c r="B609" s="92" t="s">
        <v>2042</v>
      </c>
      <c r="C609" s="93" t="s">
        <v>856</v>
      </c>
      <c r="D609" s="94">
        <v>4</v>
      </c>
    </row>
    <row r="610" spans="1:4" hidden="1" x14ac:dyDescent="0.25">
      <c r="A610" s="93" t="s">
        <v>2043</v>
      </c>
      <c r="B610" s="92" t="s">
        <v>2044</v>
      </c>
      <c r="C610" s="93" t="s">
        <v>947</v>
      </c>
      <c r="D610" s="94">
        <v>6</v>
      </c>
    </row>
    <row r="611" spans="1:4" hidden="1" x14ac:dyDescent="0.25">
      <c r="A611" s="93" t="s">
        <v>2045</v>
      </c>
      <c r="B611" s="92" t="s">
        <v>2046</v>
      </c>
      <c r="C611" s="93" t="s">
        <v>947</v>
      </c>
      <c r="D611" s="94">
        <v>8</v>
      </c>
    </row>
    <row r="612" spans="1:4" hidden="1" x14ac:dyDescent="0.25">
      <c r="A612" s="93" t="s">
        <v>2047</v>
      </c>
      <c r="B612" s="92" t="s">
        <v>2048</v>
      </c>
      <c r="C612" s="93" t="s">
        <v>873</v>
      </c>
      <c r="D612" s="94">
        <v>1</v>
      </c>
    </row>
    <row r="613" spans="1:4" hidden="1" x14ac:dyDescent="0.25">
      <c r="A613" s="93" t="s">
        <v>2049</v>
      </c>
      <c r="B613" s="92" t="s">
        <v>2050</v>
      </c>
      <c r="C613" s="93" t="s">
        <v>863</v>
      </c>
      <c r="D613" s="94">
        <v>5</v>
      </c>
    </row>
    <row r="614" spans="1:4" hidden="1" x14ac:dyDescent="0.25">
      <c r="A614" s="93" t="s">
        <v>2051</v>
      </c>
      <c r="B614" s="92" t="s">
        <v>2052</v>
      </c>
      <c r="C614" s="93" t="s">
        <v>863</v>
      </c>
      <c r="D614" s="94">
        <v>14</v>
      </c>
    </row>
    <row r="615" spans="1:4" hidden="1" x14ac:dyDescent="0.25">
      <c r="A615" s="93" t="s">
        <v>2053</v>
      </c>
      <c r="B615" s="92" t="s">
        <v>2054</v>
      </c>
      <c r="C615" s="93" t="s">
        <v>853</v>
      </c>
      <c r="D615" s="94">
        <v>43</v>
      </c>
    </row>
    <row r="616" spans="1:4" hidden="1" x14ac:dyDescent="0.25">
      <c r="A616" s="93" t="s">
        <v>2055</v>
      </c>
      <c r="B616" s="92" t="s">
        <v>2056</v>
      </c>
      <c r="C616" s="93" t="s">
        <v>863</v>
      </c>
      <c r="D616" s="94">
        <v>13</v>
      </c>
    </row>
    <row r="617" spans="1:4" hidden="1" x14ac:dyDescent="0.25">
      <c r="A617" s="93" t="s">
        <v>2057</v>
      </c>
      <c r="B617" s="92" t="s">
        <v>2058</v>
      </c>
      <c r="C617" s="93" t="s">
        <v>856</v>
      </c>
      <c r="D617" s="94">
        <v>5</v>
      </c>
    </row>
    <row r="618" spans="1:4" hidden="1" x14ac:dyDescent="0.25">
      <c r="A618" s="93" t="s">
        <v>2059</v>
      </c>
      <c r="B618" s="92" t="s">
        <v>2060</v>
      </c>
      <c r="C618" s="93" t="s">
        <v>863</v>
      </c>
      <c r="D618" s="94">
        <v>14</v>
      </c>
    </row>
    <row r="619" spans="1:4" hidden="1" x14ac:dyDescent="0.25">
      <c r="A619" s="93" t="s">
        <v>2061</v>
      </c>
      <c r="B619" s="92" t="s">
        <v>2062</v>
      </c>
      <c r="C619" s="93" t="s">
        <v>863</v>
      </c>
      <c r="D619" s="94">
        <v>15</v>
      </c>
    </row>
    <row r="620" spans="1:4" hidden="1" x14ac:dyDescent="0.25">
      <c r="A620" s="93" t="s">
        <v>2063</v>
      </c>
      <c r="B620" s="92" t="s">
        <v>2064</v>
      </c>
      <c r="C620" s="93" t="s">
        <v>863</v>
      </c>
      <c r="D620" s="94">
        <v>14</v>
      </c>
    </row>
    <row r="621" spans="1:4" hidden="1" x14ac:dyDescent="0.25">
      <c r="A621" s="93" t="s">
        <v>2065</v>
      </c>
      <c r="B621" s="92" t="s">
        <v>2066</v>
      </c>
      <c r="C621" s="93" t="s">
        <v>863</v>
      </c>
      <c r="D621" s="94">
        <v>11</v>
      </c>
    </row>
    <row r="622" spans="1:4" hidden="1" x14ac:dyDescent="0.25">
      <c r="A622" s="93" t="s">
        <v>2067</v>
      </c>
      <c r="B622" s="92" t="s">
        <v>2068</v>
      </c>
      <c r="C622" s="93" t="s">
        <v>863</v>
      </c>
      <c r="D622" s="94">
        <v>10</v>
      </c>
    </row>
    <row r="623" spans="1:4" hidden="1" x14ac:dyDescent="0.25">
      <c r="A623" s="93" t="s">
        <v>2069</v>
      </c>
      <c r="B623" s="92" t="s">
        <v>2070</v>
      </c>
      <c r="C623" s="93" t="s">
        <v>863</v>
      </c>
      <c r="D623" s="94">
        <v>26</v>
      </c>
    </row>
    <row r="624" spans="1:4" hidden="1" x14ac:dyDescent="0.25">
      <c r="A624" s="93" t="s">
        <v>2071</v>
      </c>
      <c r="B624" s="92" t="s">
        <v>2072</v>
      </c>
      <c r="C624" s="93" t="s">
        <v>863</v>
      </c>
      <c r="D624" s="94">
        <v>25</v>
      </c>
    </row>
    <row r="625" spans="1:4" hidden="1" x14ac:dyDescent="0.25">
      <c r="A625" s="93" t="s">
        <v>2073</v>
      </c>
      <c r="B625" s="92" t="s">
        <v>2074</v>
      </c>
      <c r="C625" s="93" t="s">
        <v>863</v>
      </c>
      <c r="D625" s="94">
        <v>24</v>
      </c>
    </row>
    <row r="626" spans="1:4" hidden="1" x14ac:dyDescent="0.25">
      <c r="A626" s="93" t="s">
        <v>2075</v>
      </c>
      <c r="B626" s="92" t="s">
        <v>2076</v>
      </c>
      <c r="C626" s="93" t="s">
        <v>863</v>
      </c>
      <c r="D626" s="94">
        <v>16</v>
      </c>
    </row>
    <row r="627" spans="1:4" hidden="1" x14ac:dyDescent="0.25">
      <c r="A627" s="93" t="s">
        <v>2077</v>
      </c>
      <c r="B627" s="92" t="s">
        <v>2078</v>
      </c>
      <c r="C627" s="93" t="s">
        <v>863</v>
      </c>
      <c r="D627" s="94">
        <v>15</v>
      </c>
    </row>
    <row r="628" spans="1:4" hidden="1" x14ac:dyDescent="0.25">
      <c r="A628" s="93" t="s">
        <v>2079</v>
      </c>
      <c r="B628" s="92" t="s">
        <v>2080</v>
      </c>
      <c r="C628" s="93" t="s">
        <v>863</v>
      </c>
      <c r="D628" s="94">
        <v>11</v>
      </c>
    </row>
    <row r="629" spans="1:4" hidden="1" x14ac:dyDescent="0.25">
      <c r="A629" s="93" t="s">
        <v>279</v>
      </c>
      <c r="B629" s="92" t="s">
        <v>2081</v>
      </c>
      <c r="C629" s="93" t="s">
        <v>873</v>
      </c>
      <c r="D629" s="94">
        <v>9</v>
      </c>
    </row>
    <row r="630" spans="1:4" hidden="1" x14ac:dyDescent="0.25">
      <c r="A630" s="93" t="s">
        <v>2082</v>
      </c>
      <c r="B630" s="92" t="s">
        <v>2083</v>
      </c>
      <c r="C630" s="93" t="s">
        <v>856</v>
      </c>
      <c r="D630" s="94">
        <v>2</v>
      </c>
    </row>
    <row r="631" spans="1:4" hidden="1" x14ac:dyDescent="0.25">
      <c r="A631" s="93" t="s">
        <v>2084</v>
      </c>
      <c r="B631" s="92" t="s">
        <v>2085</v>
      </c>
      <c r="C631" s="93" t="s">
        <v>856</v>
      </c>
      <c r="D631" s="94">
        <v>59</v>
      </c>
    </row>
    <row r="632" spans="1:4" hidden="1" x14ac:dyDescent="0.25">
      <c r="A632" s="93" t="s">
        <v>2086</v>
      </c>
      <c r="B632" s="92" t="s">
        <v>2087</v>
      </c>
      <c r="C632" s="93" t="s">
        <v>863</v>
      </c>
      <c r="D632" s="94">
        <v>4</v>
      </c>
    </row>
    <row r="633" spans="1:4" hidden="1" x14ac:dyDescent="0.25">
      <c r="A633" s="93" t="s">
        <v>2088</v>
      </c>
      <c r="B633" s="92" t="s">
        <v>2089</v>
      </c>
      <c r="C633" s="93" t="s">
        <v>863</v>
      </c>
      <c r="D633" s="94">
        <v>8</v>
      </c>
    </row>
    <row r="634" spans="1:4" hidden="1" x14ac:dyDescent="0.25">
      <c r="A634" s="93" t="s">
        <v>2090</v>
      </c>
      <c r="B634" s="92" t="s">
        <v>2091</v>
      </c>
      <c r="C634" s="93" t="s">
        <v>856</v>
      </c>
      <c r="D634" s="94">
        <v>3</v>
      </c>
    </row>
    <row r="635" spans="1:4" hidden="1" x14ac:dyDescent="0.25">
      <c r="A635" s="93" t="s">
        <v>2092</v>
      </c>
      <c r="B635" s="92" t="s">
        <v>2093</v>
      </c>
      <c r="C635" s="93" t="s">
        <v>856</v>
      </c>
      <c r="D635" s="94">
        <v>3</v>
      </c>
    </row>
    <row r="636" spans="1:4" hidden="1" x14ac:dyDescent="0.25">
      <c r="A636" s="93" t="s">
        <v>2094</v>
      </c>
      <c r="B636" s="92" t="s">
        <v>2095</v>
      </c>
      <c r="C636" s="93" t="s">
        <v>863</v>
      </c>
      <c r="D636" s="94">
        <v>4</v>
      </c>
    </row>
    <row r="637" spans="1:4" hidden="1" x14ac:dyDescent="0.25">
      <c r="A637" s="93" t="s">
        <v>2096</v>
      </c>
      <c r="B637" s="92" t="s">
        <v>2097</v>
      </c>
      <c r="C637" s="93" t="s">
        <v>863</v>
      </c>
      <c r="D637" s="94">
        <v>3</v>
      </c>
    </row>
    <row r="638" spans="1:4" hidden="1" x14ac:dyDescent="0.25">
      <c r="A638" s="93" t="s">
        <v>2098</v>
      </c>
      <c r="B638" s="92" t="s">
        <v>2099</v>
      </c>
      <c r="C638" s="93" t="s">
        <v>863</v>
      </c>
      <c r="D638" s="94">
        <v>1</v>
      </c>
    </row>
    <row r="639" spans="1:4" hidden="1" x14ac:dyDescent="0.25">
      <c r="A639" s="93" t="s">
        <v>2100</v>
      </c>
      <c r="B639" s="92" t="s">
        <v>2101</v>
      </c>
      <c r="C639" s="93" t="s">
        <v>863</v>
      </c>
      <c r="D639" s="94">
        <v>2</v>
      </c>
    </row>
    <row r="640" spans="1:4" hidden="1" x14ac:dyDescent="0.25">
      <c r="A640" s="93" t="s">
        <v>2102</v>
      </c>
      <c r="B640" s="92" t="s">
        <v>2103</v>
      </c>
      <c r="C640" s="93" t="s">
        <v>863</v>
      </c>
      <c r="D640" s="94">
        <v>6</v>
      </c>
    </row>
    <row r="641" spans="1:4" hidden="1" x14ac:dyDescent="0.25">
      <c r="A641" s="93" t="s">
        <v>2104</v>
      </c>
      <c r="B641" s="92" t="s">
        <v>2105</v>
      </c>
      <c r="C641" s="93" t="s">
        <v>863</v>
      </c>
      <c r="D641" s="94">
        <v>16</v>
      </c>
    </row>
    <row r="642" spans="1:4" hidden="1" x14ac:dyDescent="0.25">
      <c r="A642" s="93" t="s">
        <v>2106</v>
      </c>
      <c r="B642" s="92" t="s">
        <v>2107</v>
      </c>
      <c r="C642" s="93" t="s">
        <v>863</v>
      </c>
      <c r="D642" s="94">
        <v>4</v>
      </c>
    </row>
    <row r="643" spans="1:4" hidden="1" x14ac:dyDescent="0.25">
      <c r="A643" s="93" t="s">
        <v>2108</v>
      </c>
      <c r="B643" s="92" t="s">
        <v>2109</v>
      </c>
      <c r="C643" s="93" t="s">
        <v>863</v>
      </c>
      <c r="D643" s="94">
        <v>7</v>
      </c>
    </row>
    <row r="644" spans="1:4" hidden="1" x14ac:dyDescent="0.25">
      <c r="A644" s="93" t="s">
        <v>2110</v>
      </c>
      <c r="B644" s="92" t="s">
        <v>2111</v>
      </c>
      <c r="C644" s="93" t="s">
        <v>863</v>
      </c>
      <c r="D644" s="94">
        <v>4</v>
      </c>
    </row>
    <row r="645" spans="1:4" hidden="1" x14ac:dyDescent="0.25">
      <c r="A645" s="93" t="s">
        <v>2112</v>
      </c>
      <c r="B645" s="92" t="s">
        <v>2113</v>
      </c>
      <c r="C645" s="93" t="s">
        <v>863</v>
      </c>
      <c r="D645" s="94">
        <v>12</v>
      </c>
    </row>
    <row r="646" spans="1:4" hidden="1" x14ac:dyDescent="0.25">
      <c r="A646" s="93" t="s">
        <v>2114</v>
      </c>
      <c r="B646" s="92" t="s">
        <v>2115</v>
      </c>
      <c r="C646" s="93" t="s">
        <v>863</v>
      </c>
      <c r="D646" s="94">
        <v>16</v>
      </c>
    </row>
    <row r="647" spans="1:4" hidden="1" x14ac:dyDescent="0.25">
      <c r="A647" s="93" t="s">
        <v>2116</v>
      </c>
      <c r="B647" s="92" t="s">
        <v>2117</v>
      </c>
      <c r="C647" s="93" t="s">
        <v>947</v>
      </c>
      <c r="D647" s="94">
        <v>20</v>
      </c>
    </row>
    <row r="648" spans="1:4" hidden="1" x14ac:dyDescent="0.25">
      <c r="A648" s="93" t="s">
        <v>2118</v>
      </c>
      <c r="B648" s="92" t="s">
        <v>2119</v>
      </c>
      <c r="C648" s="93" t="s">
        <v>863</v>
      </c>
      <c r="D648" s="94">
        <v>1</v>
      </c>
    </row>
    <row r="649" spans="1:4" hidden="1" x14ac:dyDescent="0.25">
      <c r="A649" s="93" t="s">
        <v>2120</v>
      </c>
      <c r="B649" s="92" t="s">
        <v>2121</v>
      </c>
      <c r="C649" s="93" t="s">
        <v>947</v>
      </c>
      <c r="D649" s="94">
        <v>60</v>
      </c>
    </row>
    <row r="650" spans="1:4" hidden="1" x14ac:dyDescent="0.25">
      <c r="A650" s="93" t="s">
        <v>2122</v>
      </c>
      <c r="B650" s="92" t="s">
        <v>2123</v>
      </c>
      <c r="C650" s="93" t="s">
        <v>863</v>
      </c>
      <c r="D650" s="94">
        <v>2</v>
      </c>
    </row>
    <row r="651" spans="1:4" hidden="1" x14ac:dyDescent="0.25">
      <c r="A651" s="93" t="s">
        <v>2124</v>
      </c>
      <c r="B651" s="92" t="s">
        <v>2125</v>
      </c>
      <c r="C651" s="93" t="s">
        <v>856</v>
      </c>
      <c r="D651" s="94">
        <v>2</v>
      </c>
    </row>
    <row r="652" spans="1:4" hidden="1" x14ac:dyDescent="0.25">
      <c r="A652" s="93" t="s">
        <v>2126</v>
      </c>
      <c r="B652" s="92" t="s">
        <v>2127</v>
      </c>
      <c r="C652" s="93" t="s">
        <v>856</v>
      </c>
      <c r="D652" s="94">
        <v>2</v>
      </c>
    </row>
    <row r="653" spans="1:4" hidden="1" x14ac:dyDescent="0.25">
      <c r="A653" s="93" t="s">
        <v>2128</v>
      </c>
      <c r="B653" s="92" t="s">
        <v>2129</v>
      </c>
      <c r="C653" s="93" t="s">
        <v>856</v>
      </c>
      <c r="D653" s="94">
        <v>2</v>
      </c>
    </row>
    <row r="654" spans="1:4" hidden="1" x14ac:dyDescent="0.25">
      <c r="A654" s="93" t="s">
        <v>2130</v>
      </c>
      <c r="B654" s="92" t="s">
        <v>2131</v>
      </c>
      <c r="C654" s="93" t="s">
        <v>856</v>
      </c>
      <c r="D654" s="94">
        <v>2</v>
      </c>
    </row>
    <row r="655" spans="1:4" hidden="1" x14ac:dyDescent="0.25">
      <c r="A655" s="93" t="s">
        <v>2132</v>
      </c>
      <c r="B655" s="92" t="s">
        <v>2133</v>
      </c>
      <c r="C655" s="93" t="s">
        <v>856</v>
      </c>
      <c r="D655" s="94">
        <v>2</v>
      </c>
    </row>
    <row r="656" spans="1:4" hidden="1" x14ac:dyDescent="0.25">
      <c r="A656" s="93" t="s">
        <v>2134</v>
      </c>
      <c r="B656" s="92" t="s">
        <v>2135</v>
      </c>
      <c r="C656" s="93" t="s">
        <v>853</v>
      </c>
      <c r="D656" s="94">
        <v>2</v>
      </c>
    </row>
    <row r="657" spans="1:4" hidden="1" x14ac:dyDescent="0.25">
      <c r="A657" s="93" t="s">
        <v>2136</v>
      </c>
      <c r="B657" s="92" t="s">
        <v>2137</v>
      </c>
      <c r="C657" s="93" t="s">
        <v>853</v>
      </c>
      <c r="D657" s="94">
        <v>4</v>
      </c>
    </row>
    <row r="658" spans="1:4" hidden="1" x14ac:dyDescent="0.25">
      <c r="A658" s="93" t="s">
        <v>2138</v>
      </c>
      <c r="B658" s="92" t="s">
        <v>2139</v>
      </c>
      <c r="C658" s="93" t="s">
        <v>853</v>
      </c>
      <c r="D658" s="94">
        <v>7</v>
      </c>
    </row>
    <row r="659" spans="1:4" hidden="1" x14ac:dyDescent="0.25">
      <c r="A659" s="93" t="s">
        <v>2140</v>
      </c>
      <c r="B659" s="92" t="s">
        <v>2141</v>
      </c>
      <c r="C659" s="93" t="s">
        <v>853</v>
      </c>
      <c r="D659" s="94">
        <v>3</v>
      </c>
    </row>
    <row r="660" spans="1:4" hidden="1" x14ac:dyDescent="0.25">
      <c r="A660" s="93" t="s">
        <v>285</v>
      </c>
      <c r="B660" s="92" t="s">
        <v>2142</v>
      </c>
      <c r="C660" s="93" t="s">
        <v>853</v>
      </c>
      <c r="D660" s="94">
        <v>4</v>
      </c>
    </row>
    <row r="661" spans="1:4" hidden="1" x14ac:dyDescent="0.25">
      <c r="A661" s="93" t="s">
        <v>2143</v>
      </c>
      <c r="B661" s="92" t="s">
        <v>2144</v>
      </c>
      <c r="C661" s="93" t="s">
        <v>853</v>
      </c>
      <c r="D661" s="94">
        <v>9</v>
      </c>
    </row>
    <row r="662" spans="1:4" hidden="1" x14ac:dyDescent="0.25">
      <c r="A662" s="93" t="s">
        <v>2145</v>
      </c>
      <c r="B662" s="92" t="s">
        <v>2146</v>
      </c>
      <c r="C662" s="93" t="s">
        <v>873</v>
      </c>
      <c r="D662" s="94">
        <v>6</v>
      </c>
    </row>
    <row r="663" spans="1:4" hidden="1" x14ac:dyDescent="0.25">
      <c r="A663" s="93" t="s">
        <v>2147</v>
      </c>
      <c r="B663" s="92" t="s">
        <v>2148</v>
      </c>
      <c r="C663" s="93" t="s">
        <v>998</v>
      </c>
      <c r="D663" s="94">
        <v>16</v>
      </c>
    </row>
    <row r="664" spans="1:4" hidden="1" x14ac:dyDescent="0.25">
      <c r="A664" s="93" t="s">
        <v>2149</v>
      </c>
      <c r="B664" s="92" t="s">
        <v>2150</v>
      </c>
      <c r="C664" s="93" t="s">
        <v>873</v>
      </c>
      <c r="D664" s="94">
        <v>1</v>
      </c>
    </row>
    <row r="665" spans="1:4" hidden="1" x14ac:dyDescent="0.25">
      <c r="A665" s="93" t="s">
        <v>2151</v>
      </c>
      <c r="B665" s="92" t="s">
        <v>2152</v>
      </c>
      <c r="C665" s="93" t="s">
        <v>853</v>
      </c>
      <c r="D665" s="94">
        <v>116</v>
      </c>
    </row>
    <row r="666" spans="1:4" hidden="1" x14ac:dyDescent="0.25">
      <c r="A666" s="93" t="s">
        <v>2153</v>
      </c>
      <c r="B666" s="92" t="s">
        <v>2154</v>
      </c>
      <c r="C666" s="93" t="s">
        <v>856</v>
      </c>
      <c r="D666" s="94">
        <v>9</v>
      </c>
    </row>
    <row r="667" spans="1:4" hidden="1" x14ac:dyDescent="0.25">
      <c r="A667" s="93" t="s">
        <v>2155</v>
      </c>
      <c r="B667" s="92" t="s">
        <v>2156</v>
      </c>
      <c r="C667" s="93" t="s">
        <v>868</v>
      </c>
      <c r="D667" s="94">
        <v>8</v>
      </c>
    </row>
    <row r="668" spans="1:4" hidden="1" x14ac:dyDescent="0.25">
      <c r="A668" s="93" t="s">
        <v>2157</v>
      </c>
      <c r="B668" s="92" t="s">
        <v>2158</v>
      </c>
      <c r="C668" s="93" t="s">
        <v>863</v>
      </c>
      <c r="D668" s="94">
        <v>30</v>
      </c>
    </row>
    <row r="669" spans="1:4" hidden="1" x14ac:dyDescent="0.25">
      <c r="A669" s="93" t="s">
        <v>2159</v>
      </c>
      <c r="B669" s="92" t="s">
        <v>2160</v>
      </c>
      <c r="C669" s="93" t="s">
        <v>863</v>
      </c>
      <c r="D669" s="94">
        <v>7</v>
      </c>
    </row>
    <row r="670" spans="1:4" hidden="1" x14ac:dyDescent="0.25">
      <c r="A670" s="93" t="s">
        <v>2161</v>
      </c>
      <c r="B670" s="92" t="s">
        <v>2162</v>
      </c>
      <c r="C670" s="93" t="s">
        <v>863</v>
      </c>
      <c r="D670" s="94">
        <v>2</v>
      </c>
    </row>
    <row r="671" spans="1:4" hidden="1" x14ac:dyDescent="0.25">
      <c r="A671" s="93" t="s">
        <v>2163</v>
      </c>
      <c r="B671" s="92" t="s">
        <v>2164</v>
      </c>
      <c r="C671" s="93" t="s">
        <v>868</v>
      </c>
      <c r="D671" s="94">
        <v>1</v>
      </c>
    </row>
    <row r="672" spans="1:4" hidden="1" x14ac:dyDescent="0.25">
      <c r="A672" s="93" t="s">
        <v>2165</v>
      </c>
      <c r="B672" s="92" t="s">
        <v>2166</v>
      </c>
      <c r="C672" s="93" t="s">
        <v>868</v>
      </c>
      <c r="D672" s="94">
        <v>1</v>
      </c>
    </row>
    <row r="673" spans="1:4" hidden="1" x14ac:dyDescent="0.25">
      <c r="A673" s="93" t="s">
        <v>2167</v>
      </c>
      <c r="B673" s="92" t="s">
        <v>2168</v>
      </c>
      <c r="C673" s="93" t="s">
        <v>868</v>
      </c>
      <c r="D673" s="94">
        <v>229</v>
      </c>
    </row>
    <row r="674" spans="1:4" hidden="1" x14ac:dyDescent="0.25">
      <c r="A674" s="93" t="s">
        <v>2169</v>
      </c>
      <c r="B674" s="92" t="s">
        <v>2170</v>
      </c>
      <c r="C674" s="93" t="s">
        <v>868</v>
      </c>
      <c r="D674" s="94">
        <v>1504</v>
      </c>
    </row>
    <row r="675" spans="1:4" hidden="1" x14ac:dyDescent="0.25">
      <c r="A675" s="93" t="s">
        <v>2171</v>
      </c>
      <c r="B675" s="92" t="s">
        <v>2172</v>
      </c>
      <c r="C675" s="93" t="s">
        <v>863</v>
      </c>
      <c r="D675" s="94">
        <v>150</v>
      </c>
    </row>
    <row r="676" spans="1:4" hidden="1" x14ac:dyDescent="0.25">
      <c r="A676" s="93" t="s">
        <v>2173</v>
      </c>
      <c r="B676" s="92" t="s">
        <v>2174</v>
      </c>
      <c r="C676" s="93" t="s">
        <v>863</v>
      </c>
      <c r="D676" s="94">
        <v>150</v>
      </c>
    </row>
    <row r="677" spans="1:4" hidden="1" x14ac:dyDescent="0.25">
      <c r="A677" s="93" t="s">
        <v>2175</v>
      </c>
      <c r="B677" s="92" t="s">
        <v>2176</v>
      </c>
      <c r="C677" s="93" t="s">
        <v>863</v>
      </c>
      <c r="D677" s="94">
        <v>105</v>
      </c>
    </row>
    <row r="678" spans="1:4" hidden="1" x14ac:dyDescent="0.25">
      <c r="A678" s="93" t="s">
        <v>2177</v>
      </c>
      <c r="B678" s="92" t="s">
        <v>2178</v>
      </c>
      <c r="C678" s="93" t="s">
        <v>863</v>
      </c>
      <c r="D678" s="94">
        <v>100</v>
      </c>
    </row>
    <row r="679" spans="1:4" hidden="1" x14ac:dyDescent="0.25">
      <c r="A679" s="93" t="s">
        <v>2179</v>
      </c>
      <c r="B679" s="92" t="s">
        <v>2180</v>
      </c>
      <c r="C679" s="93" t="s">
        <v>863</v>
      </c>
      <c r="D679" s="94">
        <v>9</v>
      </c>
    </row>
    <row r="680" spans="1:4" hidden="1" x14ac:dyDescent="0.25">
      <c r="A680" s="93" t="s">
        <v>2181</v>
      </c>
      <c r="B680" s="92" t="s">
        <v>2182</v>
      </c>
      <c r="C680" s="93" t="s">
        <v>863</v>
      </c>
      <c r="D680" s="94">
        <v>2</v>
      </c>
    </row>
    <row r="681" spans="1:4" hidden="1" x14ac:dyDescent="0.25">
      <c r="A681" s="93" t="s">
        <v>2183</v>
      </c>
      <c r="B681" s="92" t="s">
        <v>2184</v>
      </c>
      <c r="C681" s="93" t="s">
        <v>853</v>
      </c>
      <c r="D681" s="94">
        <v>7</v>
      </c>
    </row>
    <row r="682" spans="1:4" hidden="1" x14ac:dyDescent="0.25">
      <c r="A682" s="93" t="s">
        <v>2185</v>
      </c>
      <c r="B682" s="92" t="s">
        <v>2186</v>
      </c>
      <c r="C682" s="93" t="s">
        <v>863</v>
      </c>
      <c r="D682" s="94">
        <v>5</v>
      </c>
    </row>
    <row r="683" spans="1:4" hidden="1" x14ac:dyDescent="0.25">
      <c r="A683" s="93" t="s">
        <v>2187</v>
      </c>
      <c r="B683" s="92" t="s">
        <v>2188</v>
      </c>
      <c r="C683" s="93" t="s">
        <v>853</v>
      </c>
      <c r="D683" s="94">
        <v>8</v>
      </c>
    </row>
    <row r="684" spans="1:4" hidden="1" x14ac:dyDescent="0.25">
      <c r="A684" s="93" t="s">
        <v>2189</v>
      </c>
      <c r="B684" s="92" t="s">
        <v>2190</v>
      </c>
      <c r="C684" s="93" t="s">
        <v>853</v>
      </c>
      <c r="D684" s="94">
        <v>2</v>
      </c>
    </row>
    <row r="685" spans="1:4" hidden="1" x14ac:dyDescent="0.25">
      <c r="A685" s="93" t="s">
        <v>2191</v>
      </c>
      <c r="B685" s="92" t="s">
        <v>2192</v>
      </c>
      <c r="C685" s="93" t="s">
        <v>863</v>
      </c>
      <c r="D685" s="94">
        <v>19</v>
      </c>
    </row>
    <row r="686" spans="1:4" hidden="1" x14ac:dyDescent="0.25">
      <c r="A686" s="93" t="s">
        <v>2193</v>
      </c>
      <c r="B686" s="92" t="s">
        <v>2194</v>
      </c>
      <c r="C686" s="93" t="s">
        <v>863</v>
      </c>
      <c r="D686" s="94">
        <v>16</v>
      </c>
    </row>
    <row r="687" spans="1:4" hidden="1" x14ac:dyDescent="0.25">
      <c r="A687" s="93" t="s">
        <v>2195</v>
      </c>
      <c r="B687" s="92" t="s">
        <v>2196</v>
      </c>
      <c r="C687" s="93" t="s">
        <v>868</v>
      </c>
      <c r="D687" s="94">
        <v>476</v>
      </c>
    </row>
    <row r="688" spans="1:4" hidden="1" x14ac:dyDescent="0.25">
      <c r="A688" s="93" t="s">
        <v>2197</v>
      </c>
      <c r="B688" s="92" t="s">
        <v>2198</v>
      </c>
      <c r="C688" s="93" t="s">
        <v>868</v>
      </c>
      <c r="D688" s="94">
        <v>16</v>
      </c>
    </row>
    <row r="689" spans="1:4" hidden="1" x14ac:dyDescent="0.25">
      <c r="A689" s="93" t="s">
        <v>2199</v>
      </c>
      <c r="B689" s="92" t="s">
        <v>2200</v>
      </c>
      <c r="C689" s="93" t="s">
        <v>868</v>
      </c>
      <c r="D689" s="94">
        <v>148</v>
      </c>
    </row>
    <row r="690" spans="1:4" hidden="1" x14ac:dyDescent="0.25">
      <c r="A690" s="93" t="s">
        <v>2201</v>
      </c>
      <c r="B690" s="92" t="s">
        <v>2202</v>
      </c>
      <c r="C690" s="93" t="s">
        <v>868</v>
      </c>
      <c r="D690" s="94">
        <v>17</v>
      </c>
    </row>
    <row r="691" spans="1:4" hidden="1" x14ac:dyDescent="0.25">
      <c r="A691" s="93" t="s">
        <v>2203</v>
      </c>
      <c r="B691" s="92" t="s">
        <v>2204</v>
      </c>
      <c r="C691" s="93" t="s">
        <v>868</v>
      </c>
      <c r="D691" s="94">
        <v>150</v>
      </c>
    </row>
    <row r="692" spans="1:4" hidden="1" x14ac:dyDescent="0.25">
      <c r="A692" s="93" t="s">
        <v>2205</v>
      </c>
      <c r="B692" s="92" t="s">
        <v>2206</v>
      </c>
      <c r="C692" s="93" t="s">
        <v>868</v>
      </c>
      <c r="D692" s="94">
        <v>8</v>
      </c>
    </row>
    <row r="693" spans="1:4" hidden="1" x14ac:dyDescent="0.25">
      <c r="A693" s="93" t="s">
        <v>2207</v>
      </c>
      <c r="B693" s="92" t="s">
        <v>2208</v>
      </c>
      <c r="C693" s="93" t="s">
        <v>868</v>
      </c>
      <c r="D693" s="94">
        <v>30</v>
      </c>
    </row>
    <row r="694" spans="1:4" hidden="1" x14ac:dyDescent="0.25">
      <c r="A694" s="93" t="s">
        <v>2209</v>
      </c>
      <c r="B694" s="92" t="s">
        <v>2210</v>
      </c>
      <c r="C694" s="93" t="s">
        <v>868</v>
      </c>
      <c r="D694" s="94">
        <v>33</v>
      </c>
    </row>
    <row r="695" spans="1:4" hidden="1" x14ac:dyDescent="0.25">
      <c r="A695" s="93" t="s">
        <v>2211</v>
      </c>
      <c r="B695" s="92" t="s">
        <v>2212</v>
      </c>
      <c r="C695" s="93" t="s">
        <v>868</v>
      </c>
      <c r="D695" s="94">
        <v>152</v>
      </c>
    </row>
    <row r="696" spans="1:4" hidden="1" x14ac:dyDescent="0.25">
      <c r="A696" s="93" t="s">
        <v>2213</v>
      </c>
      <c r="B696" s="92" t="s">
        <v>2214</v>
      </c>
      <c r="C696" s="93" t="s">
        <v>868</v>
      </c>
      <c r="D696" s="94">
        <v>33</v>
      </c>
    </row>
    <row r="697" spans="1:4" hidden="1" x14ac:dyDescent="0.25">
      <c r="A697" s="93" t="s">
        <v>2215</v>
      </c>
      <c r="B697" s="92" t="s">
        <v>2216</v>
      </c>
      <c r="C697" s="93" t="s">
        <v>868</v>
      </c>
      <c r="D697" s="94">
        <v>136</v>
      </c>
    </row>
    <row r="698" spans="1:4" hidden="1" x14ac:dyDescent="0.25">
      <c r="A698" s="93" t="s">
        <v>2217</v>
      </c>
      <c r="B698" s="92" t="s">
        <v>2218</v>
      </c>
      <c r="C698" s="93" t="s">
        <v>868</v>
      </c>
      <c r="D698" s="94">
        <v>10</v>
      </c>
    </row>
    <row r="699" spans="1:4" hidden="1" x14ac:dyDescent="0.25">
      <c r="A699" s="93" t="s">
        <v>2219</v>
      </c>
      <c r="B699" s="92" t="s">
        <v>2220</v>
      </c>
      <c r="C699" s="93" t="s">
        <v>868</v>
      </c>
      <c r="D699" s="94">
        <v>10</v>
      </c>
    </row>
    <row r="700" spans="1:4" hidden="1" x14ac:dyDescent="0.25">
      <c r="A700" s="93" t="s">
        <v>2221</v>
      </c>
      <c r="B700" s="92" t="s">
        <v>2222</v>
      </c>
      <c r="C700" s="93" t="s">
        <v>863</v>
      </c>
      <c r="D700" s="94">
        <v>24</v>
      </c>
    </row>
    <row r="701" spans="1:4" hidden="1" x14ac:dyDescent="0.25">
      <c r="A701" s="93" t="s">
        <v>2223</v>
      </c>
      <c r="B701" s="92" t="s">
        <v>2224</v>
      </c>
      <c r="C701" s="93" t="s">
        <v>863</v>
      </c>
      <c r="D701" s="94">
        <v>22</v>
      </c>
    </row>
    <row r="702" spans="1:4" hidden="1" x14ac:dyDescent="0.25">
      <c r="A702" s="93" t="s">
        <v>2225</v>
      </c>
      <c r="B702" s="92" t="s">
        <v>2226</v>
      </c>
      <c r="C702" s="93" t="s">
        <v>863</v>
      </c>
      <c r="D702" s="94">
        <v>10</v>
      </c>
    </row>
    <row r="703" spans="1:4" hidden="1" x14ac:dyDescent="0.25">
      <c r="A703" s="93" t="s">
        <v>2227</v>
      </c>
      <c r="B703" s="92" t="s">
        <v>2228</v>
      </c>
      <c r="C703" s="93" t="s">
        <v>868</v>
      </c>
      <c r="D703" s="94">
        <v>4</v>
      </c>
    </row>
    <row r="704" spans="1:4" hidden="1" x14ac:dyDescent="0.25">
      <c r="A704" s="93" t="s">
        <v>2229</v>
      </c>
      <c r="B704" s="92" t="s">
        <v>2230</v>
      </c>
      <c r="C704" s="93" t="s">
        <v>868</v>
      </c>
      <c r="D704" s="94">
        <v>4</v>
      </c>
    </row>
    <row r="705" spans="1:4" hidden="1" x14ac:dyDescent="0.25">
      <c r="A705" s="93" t="s">
        <v>2231</v>
      </c>
      <c r="B705" s="92" t="s">
        <v>2232</v>
      </c>
      <c r="C705" s="93" t="s">
        <v>868</v>
      </c>
      <c r="D705" s="94">
        <v>5</v>
      </c>
    </row>
    <row r="706" spans="1:4" hidden="1" x14ac:dyDescent="0.25">
      <c r="A706" s="93" t="s">
        <v>2233</v>
      </c>
      <c r="B706" s="92" t="s">
        <v>2234</v>
      </c>
      <c r="C706" s="93" t="s">
        <v>863</v>
      </c>
      <c r="D706" s="94">
        <v>7</v>
      </c>
    </row>
    <row r="707" spans="1:4" hidden="1" x14ac:dyDescent="0.25">
      <c r="A707" s="93" t="s">
        <v>2235</v>
      </c>
      <c r="B707" s="92" t="s">
        <v>2236</v>
      </c>
      <c r="C707" s="93" t="s">
        <v>863</v>
      </c>
      <c r="D707" s="94">
        <v>8</v>
      </c>
    </row>
    <row r="708" spans="1:4" hidden="1" x14ac:dyDescent="0.25">
      <c r="A708" s="93" t="s">
        <v>2237</v>
      </c>
      <c r="B708" s="92" t="s">
        <v>2238</v>
      </c>
      <c r="C708" s="93" t="s">
        <v>856</v>
      </c>
      <c r="D708" s="94">
        <v>4</v>
      </c>
    </row>
    <row r="709" spans="1:4" hidden="1" x14ac:dyDescent="0.25">
      <c r="A709" s="93" t="s">
        <v>2239</v>
      </c>
      <c r="B709" s="92" t="s">
        <v>2240</v>
      </c>
      <c r="C709" s="93" t="s">
        <v>856</v>
      </c>
      <c r="D709" s="94">
        <v>1</v>
      </c>
    </row>
    <row r="710" spans="1:4" hidden="1" x14ac:dyDescent="0.25">
      <c r="A710" s="93" t="s">
        <v>2241</v>
      </c>
      <c r="B710" s="92" t="s">
        <v>2242</v>
      </c>
      <c r="C710" s="93" t="s">
        <v>853</v>
      </c>
      <c r="D710" s="94">
        <v>2</v>
      </c>
    </row>
    <row r="711" spans="1:4" hidden="1" x14ac:dyDescent="0.25">
      <c r="A711" s="93" t="s">
        <v>2243</v>
      </c>
      <c r="B711" s="92" t="s">
        <v>2244</v>
      </c>
      <c r="C711" s="93" t="s">
        <v>856</v>
      </c>
      <c r="D711" s="94">
        <v>26</v>
      </c>
    </row>
    <row r="712" spans="1:4" hidden="1" x14ac:dyDescent="0.25">
      <c r="A712" s="93" t="s">
        <v>2245</v>
      </c>
      <c r="B712" s="92" t="s">
        <v>2246</v>
      </c>
      <c r="C712" s="93" t="s">
        <v>856</v>
      </c>
      <c r="D712" s="94">
        <v>35</v>
      </c>
    </row>
    <row r="713" spans="1:4" hidden="1" x14ac:dyDescent="0.25">
      <c r="A713" s="93" t="s">
        <v>2247</v>
      </c>
      <c r="B713" s="92" t="s">
        <v>2248</v>
      </c>
      <c r="C713" s="93" t="s">
        <v>856</v>
      </c>
      <c r="D713" s="94">
        <v>41</v>
      </c>
    </row>
    <row r="714" spans="1:4" hidden="1" x14ac:dyDescent="0.25">
      <c r="A714" s="93" t="s">
        <v>2249</v>
      </c>
      <c r="B714" s="92" t="s">
        <v>2250</v>
      </c>
      <c r="C714" s="93" t="s">
        <v>856</v>
      </c>
      <c r="D714" s="94">
        <v>52</v>
      </c>
    </row>
    <row r="715" spans="1:4" hidden="1" x14ac:dyDescent="0.25">
      <c r="A715" s="93" t="s">
        <v>2251</v>
      </c>
      <c r="B715" s="92" t="s">
        <v>2252</v>
      </c>
      <c r="C715" s="93" t="s">
        <v>856</v>
      </c>
      <c r="D715" s="94">
        <v>13</v>
      </c>
    </row>
    <row r="716" spans="1:4" hidden="1" x14ac:dyDescent="0.25">
      <c r="A716" s="93" t="s">
        <v>2253</v>
      </c>
      <c r="B716" s="92" t="s">
        <v>2254</v>
      </c>
      <c r="C716" s="93" t="s">
        <v>856</v>
      </c>
      <c r="D716" s="94">
        <v>25</v>
      </c>
    </row>
    <row r="717" spans="1:4" hidden="1" x14ac:dyDescent="0.25">
      <c r="A717" s="93" t="s">
        <v>2255</v>
      </c>
      <c r="B717" s="92" t="s">
        <v>2256</v>
      </c>
      <c r="C717" s="93" t="s">
        <v>856</v>
      </c>
      <c r="D717" s="94">
        <v>44</v>
      </c>
    </row>
    <row r="718" spans="1:4" hidden="1" x14ac:dyDescent="0.25">
      <c r="A718" s="93" t="s">
        <v>2257</v>
      </c>
      <c r="B718" s="92" t="s">
        <v>2258</v>
      </c>
      <c r="C718" s="93" t="s">
        <v>856</v>
      </c>
      <c r="D718" s="94">
        <v>84</v>
      </c>
    </row>
    <row r="719" spans="1:4" hidden="1" x14ac:dyDescent="0.25">
      <c r="A719" s="93" t="s">
        <v>2259</v>
      </c>
      <c r="B719" s="92" t="s">
        <v>2260</v>
      </c>
      <c r="C719" s="93" t="s">
        <v>856</v>
      </c>
      <c r="D719" s="94">
        <v>15</v>
      </c>
    </row>
    <row r="720" spans="1:4" hidden="1" x14ac:dyDescent="0.25">
      <c r="A720" s="93" t="s">
        <v>2261</v>
      </c>
      <c r="B720" s="92" t="s">
        <v>2262</v>
      </c>
      <c r="C720" s="93" t="s">
        <v>856</v>
      </c>
      <c r="D720" s="94">
        <v>50</v>
      </c>
    </row>
    <row r="721" spans="1:4" hidden="1" x14ac:dyDescent="0.25">
      <c r="A721" s="93" t="s">
        <v>2263</v>
      </c>
      <c r="B721" s="92" t="s">
        <v>2264</v>
      </c>
      <c r="C721" s="93" t="s">
        <v>856</v>
      </c>
      <c r="D721" s="94">
        <v>3</v>
      </c>
    </row>
    <row r="722" spans="1:4" hidden="1" x14ac:dyDescent="0.25">
      <c r="A722" s="93" t="s">
        <v>2265</v>
      </c>
      <c r="B722" s="92" t="s">
        <v>2266</v>
      </c>
      <c r="C722" s="93" t="s">
        <v>856</v>
      </c>
      <c r="D722" s="94">
        <v>22</v>
      </c>
    </row>
    <row r="723" spans="1:4" hidden="1" x14ac:dyDescent="0.25">
      <c r="A723" s="93" t="s">
        <v>2267</v>
      </c>
      <c r="B723" s="92" t="s">
        <v>2268</v>
      </c>
      <c r="C723" s="93" t="s">
        <v>856</v>
      </c>
      <c r="D723" s="94">
        <v>15</v>
      </c>
    </row>
    <row r="724" spans="1:4" hidden="1" x14ac:dyDescent="0.25">
      <c r="A724" s="93" t="s">
        <v>2269</v>
      </c>
      <c r="B724" s="92" t="s">
        <v>2270</v>
      </c>
      <c r="C724" s="93" t="s">
        <v>856</v>
      </c>
      <c r="D724" s="94">
        <v>21</v>
      </c>
    </row>
    <row r="725" spans="1:4" hidden="1" x14ac:dyDescent="0.25">
      <c r="A725" s="93" t="s">
        <v>2271</v>
      </c>
      <c r="B725" s="92" t="s">
        <v>2272</v>
      </c>
      <c r="C725" s="93" t="s">
        <v>856</v>
      </c>
      <c r="D725" s="94">
        <v>12</v>
      </c>
    </row>
    <row r="726" spans="1:4" hidden="1" x14ac:dyDescent="0.25">
      <c r="A726" s="93" t="s">
        <v>2273</v>
      </c>
      <c r="B726" s="92" t="s">
        <v>2274</v>
      </c>
      <c r="C726" s="93" t="s">
        <v>856</v>
      </c>
      <c r="D726" s="94">
        <v>15</v>
      </c>
    </row>
    <row r="727" spans="1:4" hidden="1" x14ac:dyDescent="0.25">
      <c r="A727" s="93" t="s">
        <v>2275</v>
      </c>
      <c r="B727" s="92" t="s">
        <v>2276</v>
      </c>
      <c r="C727" s="93" t="s">
        <v>856</v>
      </c>
      <c r="D727" s="94">
        <v>11</v>
      </c>
    </row>
    <row r="728" spans="1:4" hidden="1" x14ac:dyDescent="0.25">
      <c r="A728" s="93" t="s">
        <v>2277</v>
      </c>
      <c r="B728" s="92" t="s">
        <v>2278</v>
      </c>
      <c r="C728" s="93" t="s">
        <v>856</v>
      </c>
      <c r="D728" s="94">
        <v>15</v>
      </c>
    </row>
    <row r="729" spans="1:4" hidden="1" x14ac:dyDescent="0.25">
      <c r="A729" s="93" t="s">
        <v>2279</v>
      </c>
      <c r="B729" s="92" t="s">
        <v>2280</v>
      </c>
      <c r="C729" s="93" t="s">
        <v>856</v>
      </c>
      <c r="D729" s="94">
        <v>42</v>
      </c>
    </row>
    <row r="730" spans="1:4" hidden="1" x14ac:dyDescent="0.25">
      <c r="A730" s="93" t="s">
        <v>2281</v>
      </c>
      <c r="B730" s="92" t="s">
        <v>2282</v>
      </c>
      <c r="C730" s="93" t="s">
        <v>856</v>
      </c>
      <c r="D730" s="94">
        <v>39</v>
      </c>
    </row>
    <row r="731" spans="1:4" hidden="1" x14ac:dyDescent="0.25">
      <c r="A731" s="93" t="s">
        <v>2283</v>
      </c>
      <c r="B731" s="92" t="s">
        <v>2284</v>
      </c>
      <c r="C731" s="93" t="s">
        <v>856</v>
      </c>
      <c r="D731" s="94">
        <v>49</v>
      </c>
    </row>
    <row r="732" spans="1:4" hidden="1" x14ac:dyDescent="0.25">
      <c r="A732" s="93" t="s">
        <v>2285</v>
      </c>
      <c r="B732" s="92" t="s">
        <v>2286</v>
      </c>
      <c r="C732" s="93" t="s">
        <v>856</v>
      </c>
      <c r="D732" s="94">
        <v>46</v>
      </c>
    </row>
    <row r="733" spans="1:4" hidden="1" x14ac:dyDescent="0.25">
      <c r="A733" s="93" t="s">
        <v>2287</v>
      </c>
      <c r="B733" s="92" t="s">
        <v>2288</v>
      </c>
      <c r="C733" s="93" t="s">
        <v>856</v>
      </c>
      <c r="D733" s="94">
        <v>44</v>
      </c>
    </row>
    <row r="734" spans="1:4" hidden="1" x14ac:dyDescent="0.25">
      <c r="A734" s="93" t="s">
        <v>2289</v>
      </c>
      <c r="B734" s="92" t="s">
        <v>2290</v>
      </c>
      <c r="C734" s="93" t="s">
        <v>856</v>
      </c>
      <c r="D734" s="94">
        <v>55</v>
      </c>
    </row>
    <row r="735" spans="1:4" hidden="1" x14ac:dyDescent="0.25">
      <c r="A735" s="93" t="s">
        <v>2291</v>
      </c>
      <c r="B735" s="92" t="s">
        <v>2292</v>
      </c>
      <c r="C735" s="93" t="s">
        <v>873</v>
      </c>
      <c r="D735" s="94">
        <v>5</v>
      </c>
    </row>
    <row r="736" spans="1:4" hidden="1" x14ac:dyDescent="0.25">
      <c r="A736" s="93" t="s">
        <v>2293</v>
      </c>
      <c r="B736" s="92" t="s">
        <v>2294</v>
      </c>
      <c r="C736" s="93" t="s">
        <v>873</v>
      </c>
      <c r="D736" s="94">
        <v>6</v>
      </c>
    </row>
    <row r="737" spans="1:4" hidden="1" x14ac:dyDescent="0.25">
      <c r="A737" s="93" t="s">
        <v>288</v>
      </c>
      <c r="B737" s="92" t="s">
        <v>2295</v>
      </c>
      <c r="C737" s="93" t="s">
        <v>856</v>
      </c>
      <c r="D737" s="94">
        <v>6</v>
      </c>
    </row>
    <row r="738" spans="1:4" hidden="1" x14ac:dyDescent="0.25">
      <c r="A738" s="93" t="s">
        <v>2296</v>
      </c>
      <c r="B738" s="92" t="s">
        <v>2297</v>
      </c>
      <c r="C738" s="93" t="s">
        <v>873</v>
      </c>
      <c r="D738" s="94">
        <v>1</v>
      </c>
    </row>
    <row r="739" spans="1:4" hidden="1" x14ac:dyDescent="0.25">
      <c r="A739" s="93" t="s">
        <v>2298</v>
      </c>
      <c r="B739" s="92" t="s">
        <v>2299</v>
      </c>
      <c r="C739" s="93" t="s">
        <v>893</v>
      </c>
      <c r="D739" s="94">
        <v>362</v>
      </c>
    </row>
    <row r="740" spans="1:4" hidden="1" x14ac:dyDescent="0.25">
      <c r="A740" s="93" t="s">
        <v>2300</v>
      </c>
      <c r="B740" s="92" t="s">
        <v>2301</v>
      </c>
      <c r="C740" s="93" t="s">
        <v>893</v>
      </c>
      <c r="D740" s="94">
        <v>41</v>
      </c>
    </row>
    <row r="741" spans="1:4" hidden="1" x14ac:dyDescent="0.25">
      <c r="A741" s="93" t="s">
        <v>2302</v>
      </c>
      <c r="B741" s="92" t="s">
        <v>2303</v>
      </c>
      <c r="C741" s="93" t="s">
        <v>893</v>
      </c>
      <c r="D741" s="94">
        <v>126</v>
      </c>
    </row>
    <row r="742" spans="1:4" hidden="1" x14ac:dyDescent="0.25">
      <c r="A742" s="93" t="s">
        <v>2304</v>
      </c>
      <c r="B742" s="92" t="s">
        <v>2305</v>
      </c>
      <c r="C742" s="93" t="s">
        <v>853</v>
      </c>
      <c r="D742" s="94">
        <v>122</v>
      </c>
    </row>
    <row r="743" spans="1:4" hidden="1" x14ac:dyDescent="0.25">
      <c r="A743" s="93" t="s">
        <v>859</v>
      </c>
      <c r="B743" s="92" t="s">
        <v>860</v>
      </c>
      <c r="C743" s="93" t="s">
        <v>853</v>
      </c>
      <c r="D743" s="94">
        <v>23</v>
      </c>
    </row>
    <row r="744" spans="1:4" hidden="1" x14ac:dyDescent="0.25">
      <c r="A744" s="93" t="s">
        <v>2306</v>
      </c>
      <c r="B744" s="92" t="s">
        <v>2307</v>
      </c>
      <c r="C744" s="93" t="s">
        <v>853</v>
      </c>
      <c r="D744" s="94">
        <v>31</v>
      </c>
    </row>
    <row r="745" spans="1:4" hidden="1" x14ac:dyDescent="0.25">
      <c r="A745" s="93" t="s">
        <v>2308</v>
      </c>
      <c r="B745" s="92" t="s">
        <v>2309</v>
      </c>
      <c r="C745" s="93" t="s">
        <v>853</v>
      </c>
      <c r="D745" s="94">
        <v>94</v>
      </c>
    </row>
    <row r="746" spans="1:4" hidden="1" x14ac:dyDescent="0.25">
      <c r="A746" s="93" t="s">
        <v>2310</v>
      </c>
      <c r="B746" s="92" t="s">
        <v>2311</v>
      </c>
      <c r="C746" s="93" t="s">
        <v>863</v>
      </c>
      <c r="D746" s="94">
        <v>16</v>
      </c>
    </row>
    <row r="747" spans="1:4" hidden="1" x14ac:dyDescent="0.25">
      <c r="A747" s="93" t="s">
        <v>2312</v>
      </c>
      <c r="B747" s="92" t="s">
        <v>2313</v>
      </c>
      <c r="C747" s="93" t="s">
        <v>863</v>
      </c>
      <c r="D747" s="94">
        <v>20</v>
      </c>
    </row>
    <row r="748" spans="1:4" hidden="1" x14ac:dyDescent="0.25">
      <c r="A748" s="93" t="s">
        <v>2314</v>
      </c>
      <c r="B748" s="92" t="s">
        <v>2315</v>
      </c>
      <c r="C748" s="93" t="s">
        <v>863</v>
      </c>
      <c r="D748" s="94">
        <v>2</v>
      </c>
    </row>
    <row r="749" spans="1:4" hidden="1" x14ac:dyDescent="0.25">
      <c r="A749" s="93" t="s">
        <v>2316</v>
      </c>
      <c r="B749" s="92" t="s">
        <v>2317</v>
      </c>
      <c r="C749" s="93" t="s">
        <v>863</v>
      </c>
      <c r="D749" s="94">
        <v>2</v>
      </c>
    </row>
    <row r="750" spans="1:4" hidden="1" x14ac:dyDescent="0.25">
      <c r="A750" s="93" t="s">
        <v>2318</v>
      </c>
      <c r="B750" s="92" t="s">
        <v>2319</v>
      </c>
      <c r="C750" s="93" t="s">
        <v>863</v>
      </c>
      <c r="D750" s="94">
        <v>1</v>
      </c>
    </row>
    <row r="751" spans="1:4" hidden="1" x14ac:dyDescent="0.25">
      <c r="A751" s="93" t="s">
        <v>2320</v>
      </c>
      <c r="B751" s="92" t="s">
        <v>2321</v>
      </c>
      <c r="C751" s="93" t="s">
        <v>863</v>
      </c>
      <c r="D751" s="94">
        <v>190</v>
      </c>
    </row>
    <row r="752" spans="1:4" hidden="1" x14ac:dyDescent="0.25">
      <c r="A752" s="93" t="s">
        <v>851</v>
      </c>
      <c r="B752" s="92" t="s">
        <v>852</v>
      </c>
      <c r="C752" s="93" t="s">
        <v>853</v>
      </c>
      <c r="D752" s="94">
        <v>137</v>
      </c>
    </row>
    <row r="753" spans="1:4" hidden="1" x14ac:dyDescent="0.25">
      <c r="A753" s="93" t="s">
        <v>2322</v>
      </c>
      <c r="B753" s="92" t="s">
        <v>2323</v>
      </c>
      <c r="C753" s="93" t="s">
        <v>863</v>
      </c>
      <c r="D753" s="94">
        <v>1</v>
      </c>
    </row>
    <row r="754" spans="1:4" hidden="1" x14ac:dyDescent="0.25">
      <c r="A754" s="93" t="s">
        <v>2324</v>
      </c>
      <c r="B754" s="92" t="s">
        <v>2325</v>
      </c>
      <c r="C754" s="93" t="s">
        <v>863</v>
      </c>
      <c r="D754" s="94">
        <v>14</v>
      </c>
    </row>
    <row r="755" spans="1:4" hidden="1" x14ac:dyDescent="0.25">
      <c r="A755" s="93" t="s">
        <v>2326</v>
      </c>
      <c r="B755" s="92" t="s">
        <v>2327</v>
      </c>
      <c r="C755" s="93" t="s">
        <v>856</v>
      </c>
      <c r="D755" s="94">
        <v>3</v>
      </c>
    </row>
    <row r="756" spans="1:4" hidden="1" x14ac:dyDescent="0.25">
      <c r="A756" s="93" t="s">
        <v>2328</v>
      </c>
      <c r="B756" s="92" t="s">
        <v>2329</v>
      </c>
      <c r="C756" s="93" t="s">
        <v>947</v>
      </c>
      <c r="D756" s="94">
        <v>1</v>
      </c>
    </row>
    <row r="757" spans="1:4" hidden="1" x14ac:dyDescent="0.25">
      <c r="A757" s="93" t="s">
        <v>2330</v>
      </c>
      <c r="B757" s="92" t="s">
        <v>2331</v>
      </c>
      <c r="C757" s="93" t="s">
        <v>947</v>
      </c>
      <c r="D757" s="94">
        <v>1</v>
      </c>
    </row>
    <row r="758" spans="1:4" hidden="1" x14ac:dyDescent="0.25">
      <c r="A758" s="93" t="s">
        <v>2332</v>
      </c>
      <c r="B758" s="92" t="s">
        <v>2333</v>
      </c>
      <c r="C758" s="93" t="s">
        <v>863</v>
      </c>
      <c r="D758" s="94">
        <v>15</v>
      </c>
    </row>
    <row r="759" spans="1:4" hidden="1" x14ac:dyDescent="0.25">
      <c r="A759" s="93" t="s">
        <v>2334</v>
      </c>
      <c r="B759" s="92" t="s">
        <v>2335</v>
      </c>
      <c r="C759" s="93" t="s">
        <v>853</v>
      </c>
      <c r="D759" s="94">
        <v>1</v>
      </c>
    </row>
    <row r="760" spans="1:4" hidden="1" x14ac:dyDescent="0.25">
      <c r="A760" s="93" t="s">
        <v>2336</v>
      </c>
      <c r="B760" s="92" t="s">
        <v>2337</v>
      </c>
      <c r="C760" s="93" t="s">
        <v>947</v>
      </c>
      <c r="D760" s="94">
        <v>2</v>
      </c>
    </row>
    <row r="761" spans="1:4" hidden="1" x14ac:dyDescent="0.25">
      <c r="A761" s="93" t="s">
        <v>2338</v>
      </c>
      <c r="B761" s="92" t="s">
        <v>2339</v>
      </c>
      <c r="C761" s="93" t="s">
        <v>863</v>
      </c>
      <c r="D761" s="94">
        <v>5</v>
      </c>
    </row>
    <row r="762" spans="1:4" hidden="1" x14ac:dyDescent="0.25">
      <c r="A762" s="93" t="s">
        <v>2340</v>
      </c>
      <c r="B762" s="92" t="s">
        <v>2341</v>
      </c>
      <c r="C762" s="93" t="s">
        <v>863</v>
      </c>
      <c r="D762" s="94">
        <v>8</v>
      </c>
    </row>
    <row r="763" spans="1:4" hidden="1" x14ac:dyDescent="0.25">
      <c r="A763" s="93" t="s">
        <v>2342</v>
      </c>
      <c r="B763" s="92" t="s">
        <v>2343</v>
      </c>
      <c r="C763" s="93" t="s">
        <v>853</v>
      </c>
      <c r="D763" s="94">
        <v>1</v>
      </c>
    </row>
    <row r="764" spans="1:4" hidden="1" x14ac:dyDescent="0.25">
      <c r="A764" s="93" t="s">
        <v>2344</v>
      </c>
      <c r="B764" s="92" t="s">
        <v>2345</v>
      </c>
      <c r="C764" s="93" t="s">
        <v>998</v>
      </c>
      <c r="D764" s="94">
        <v>9</v>
      </c>
    </row>
    <row r="765" spans="1:4" hidden="1" x14ac:dyDescent="0.25">
      <c r="A765" s="93" t="s">
        <v>2346</v>
      </c>
      <c r="B765" s="92" t="s">
        <v>2347</v>
      </c>
      <c r="C765" s="93" t="s">
        <v>853</v>
      </c>
      <c r="D765" s="94">
        <v>36</v>
      </c>
    </row>
    <row r="766" spans="1:4" hidden="1" x14ac:dyDescent="0.25">
      <c r="A766" s="93" t="s">
        <v>2348</v>
      </c>
      <c r="B766" s="92" t="s">
        <v>2349</v>
      </c>
      <c r="C766" s="93" t="s">
        <v>853</v>
      </c>
      <c r="D766" s="94">
        <v>29</v>
      </c>
    </row>
    <row r="767" spans="1:4" hidden="1" x14ac:dyDescent="0.25">
      <c r="A767" s="93" t="s">
        <v>280</v>
      </c>
      <c r="B767" s="92" t="s">
        <v>2350</v>
      </c>
      <c r="C767" s="93" t="s">
        <v>856</v>
      </c>
      <c r="D767" s="94">
        <v>3</v>
      </c>
    </row>
    <row r="768" spans="1:4" hidden="1" x14ac:dyDescent="0.25">
      <c r="A768" s="93" t="s">
        <v>2351</v>
      </c>
      <c r="B768" s="92" t="s">
        <v>2352</v>
      </c>
      <c r="C768" s="93" t="s">
        <v>947</v>
      </c>
      <c r="D768" s="94">
        <v>158</v>
      </c>
    </row>
    <row r="769" spans="1:4" hidden="1" x14ac:dyDescent="0.25">
      <c r="A769" s="93" t="s">
        <v>2353</v>
      </c>
      <c r="B769" s="92" t="s">
        <v>2354</v>
      </c>
      <c r="C769" s="93" t="s">
        <v>873</v>
      </c>
      <c r="D769" s="94">
        <v>3</v>
      </c>
    </row>
    <row r="770" spans="1:4" hidden="1" x14ac:dyDescent="0.25">
      <c r="A770" s="93" t="s">
        <v>2355</v>
      </c>
      <c r="B770" s="92" t="s">
        <v>2356</v>
      </c>
      <c r="C770" s="93" t="s">
        <v>863</v>
      </c>
      <c r="D770" s="94">
        <v>317</v>
      </c>
    </row>
    <row r="771" spans="1:4" hidden="1" x14ac:dyDescent="0.25">
      <c r="A771" s="93" t="s">
        <v>2357</v>
      </c>
      <c r="B771" s="92" t="s">
        <v>2358</v>
      </c>
      <c r="C771" s="93" t="s">
        <v>863</v>
      </c>
      <c r="D771" s="94">
        <v>7</v>
      </c>
    </row>
    <row r="772" spans="1:4" hidden="1" x14ac:dyDescent="0.25">
      <c r="A772" s="93" t="s">
        <v>2359</v>
      </c>
      <c r="B772" s="92" t="s">
        <v>2360</v>
      </c>
      <c r="C772" s="93" t="s">
        <v>863</v>
      </c>
      <c r="D772" s="94">
        <v>7</v>
      </c>
    </row>
    <row r="773" spans="1:4" hidden="1" x14ac:dyDescent="0.25">
      <c r="A773" s="93" t="s">
        <v>2361</v>
      </c>
      <c r="B773" s="92" t="s">
        <v>2362</v>
      </c>
      <c r="C773" s="93" t="s">
        <v>873</v>
      </c>
      <c r="D773" s="94">
        <v>2</v>
      </c>
    </row>
    <row r="774" spans="1:4" hidden="1" x14ac:dyDescent="0.25">
      <c r="A774" s="93" t="s">
        <v>2363</v>
      </c>
      <c r="B774" s="92" t="s">
        <v>2364</v>
      </c>
      <c r="C774" s="93" t="s">
        <v>863</v>
      </c>
      <c r="D774" s="94">
        <v>48</v>
      </c>
    </row>
    <row r="775" spans="1:4" hidden="1" x14ac:dyDescent="0.25">
      <c r="A775" s="93" t="s">
        <v>2365</v>
      </c>
      <c r="B775" s="92" t="s">
        <v>2366</v>
      </c>
      <c r="C775" s="93" t="s">
        <v>863</v>
      </c>
      <c r="D775" s="94">
        <v>1</v>
      </c>
    </row>
    <row r="776" spans="1:4" hidden="1" x14ac:dyDescent="0.25">
      <c r="A776" s="93" t="s">
        <v>2367</v>
      </c>
      <c r="B776" s="92" t="s">
        <v>2368</v>
      </c>
      <c r="C776" s="93" t="s">
        <v>863</v>
      </c>
      <c r="D776" s="94">
        <v>6</v>
      </c>
    </row>
    <row r="777" spans="1:4" hidden="1" x14ac:dyDescent="0.25">
      <c r="A777" s="93" t="s">
        <v>2369</v>
      </c>
      <c r="B777" s="92" t="s">
        <v>2370</v>
      </c>
      <c r="C777" s="93" t="s">
        <v>863</v>
      </c>
      <c r="D777" s="94">
        <v>7</v>
      </c>
    </row>
    <row r="778" spans="1:4" hidden="1" x14ac:dyDescent="0.25">
      <c r="A778" s="93" t="s">
        <v>2371</v>
      </c>
      <c r="B778" s="92" t="s">
        <v>2372</v>
      </c>
      <c r="C778" s="93" t="s">
        <v>863</v>
      </c>
      <c r="D778" s="94">
        <v>9</v>
      </c>
    </row>
    <row r="779" spans="1:4" hidden="1" x14ac:dyDescent="0.25">
      <c r="A779" s="93" t="s">
        <v>2373</v>
      </c>
      <c r="B779" s="92" t="s">
        <v>2374</v>
      </c>
      <c r="C779" s="93" t="s">
        <v>998</v>
      </c>
      <c r="D779" s="94">
        <v>6</v>
      </c>
    </row>
    <row r="780" spans="1:4" hidden="1" x14ac:dyDescent="0.25">
      <c r="A780" s="93" t="s">
        <v>2375</v>
      </c>
      <c r="B780" s="92" t="s">
        <v>2376</v>
      </c>
      <c r="C780" s="93" t="s">
        <v>873</v>
      </c>
      <c r="D780" s="94">
        <v>6</v>
      </c>
    </row>
    <row r="781" spans="1:4" hidden="1" x14ac:dyDescent="0.25">
      <c r="A781" s="93" t="s">
        <v>2377</v>
      </c>
      <c r="B781" s="92" t="s">
        <v>2378</v>
      </c>
      <c r="C781" s="93" t="s">
        <v>863</v>
      </c>
      <c r="D781" s="94">
        <v>1</v>
      </c>
    </row>
    <row r="782" spans="1:4" hidden="1" x14ac:dyDescent="0.25">
      <c r="A782" s="93" t="s">
        <v>2379</v>
      </c>
      <c r="B782" s="92" t="s">
        <v>2380</v>
      </c>
      <c r="C782" s="93" t="s">
        <v>863</v>
      </c>
      <c r="D782" s="94">
        <v>1</v>
      </c>
    </row>
    <row r="783" spans="1:4" hidden="1" x14ac:dyDescent="0.25">
      <c r="A783" s="93" t="s">
        <v>2381</v>
      </c>
      <c r="B783" s="92" t="s">
        <v>2382</v>
      </c>
      <c r="C783" s="93" t="s">
        <v>863</v>
      </c>
      <c r="D783" s="94">
        <v>4</v>
      </c>
    </row>
    <row r="784" spans="1:4" hidden="1" x14ac:dyDescent="0.25">
      <c r="A784" s="93" t="s">
        <v>2383</v>
      </c>
      <c r="B784" s="92" t="s">
        <v>2384</v>
      </c>
      <c r="C784" s="93" t="s">
        <v>863</v>
      </c>
      <c r="D784" s="94">
        <v>10</v>
      </c>
    </row>
    <row r="785" spans="1:4" hidden="1" x14ac:dyDescent="0.25">
      <c r="A785" s="93" t="s">
        <v>2385</v>
      </c>
      <c r="B785" s="92" t="s">
        <v>2386</v>
      </c>
      <c r="C785" s="93" t="s">
        <v>863</v>
      </c>
      <c r="D785" s="94">
        <v>11</v>
      </c>
    </row>
    <row r="786" spans="1:4" hidden="1" x14ac:dyDescent="0.25">
      <c r="A786" s="93" t="s">
        <v>2387</v>
      </c>
      <c r="B786" s="92" t="s">
        <v>2388</v>
      </c>
      <c r="C786" s="93" t="s">
        <v>863</v>
      </c>
      <c r="D786" s="94">
        <v>2</v>
      </c>
    </row>
    <row r="787" spans="1:4" hidden="1" x14ac:dyDescent="0.25">
      <c r="A787" s="93" t="s">
        <v>2389</v>
      </c>
      <c r="B787" s="92" t="s">
        <v>2390</v>
      </c>
      <c r="C787" s="93" t="s">
        <v>863</v>
      </c>
      <c r="D787" s="94">
        <v>10</v>
      </c>
    </row>
    <row r="788" spans="1:4" hidden="1" x14ac:dyDescent="0.25">
      <c r="A788" s="93" t="s">
        <v>2391</v>
      </c>
      <c r="B788" s="92" t="s">
        <v>2392</v>
      </c>
      <c r="C788" s="93" t="s">
        <v>863</v>
      </c>
      <c r="D788" s="94">
        <v>2</v>
      </c>
    </row>
    <row r="789" spans="1:4" hidden="1" x14ac:dyDescent="0.25">
      <c r="A789" s="93" t="s">
        <v>2393</v>
      </c>
      <c r="B789" s="92" t="s">
        <v>2394</v>
      </c>
      <c r="C789" s="93" t="s">
        <v>863</v>
      </c>
      <c r="D789" s="94">
        <v>7</v>
      </c>
    </row>
    <row r="790" spans="1:4" hidden="1" x14ac:dyDescent="0.25">
      <c r="A790" s="93" t="s">
        <v>2395</v>
      </c>
      <c r="B790" s="92" t="s">
        <v>2396</v>
      </c>
      <c r="C790" s="93" t="s">
        <v>863</v>
      </c>
      <c r="D790" s="94">
        <v>2</v>
      </c>
    </row>
    <row r="791" spans="1:4" hidden="1" x14ac:dyDescent="0.25">
      <c r="A791" s="93" t="s">
        <v>2397</v>
      </c>
      <c r="B791" s="92" t="s">
        <v>2398</v>
      </c>
      <c r="C791" s="93" t="s">
        <v>863</v>
      </c>
      <c r="D791" s="94">
        <v>10</v>
      </c>
    </row>
    <row r="792" spans="1:4" hidden="1" x14ac:dyDescent="0.25">
      <c r="A792" s="93" t="s">
        <v>2399</v>
      </c>
      <c r="B792" s="92" t="s">
        <v>2400</v>
      </c>
      <c r="C792" s="93" t="s">
        <v>863</v>
      </c>
      <c r="D792" s="94">
        <v>3</v>
      </c>
    </row>
    <row r="793" spans="1:4" hidden="1" x14ac:dyDescent="0.25">
      <c r="A793" s="93" t="s">
        <v>2401</v>
      </c>
      <c r="B793" s="92" t="s">
        <v>2402</v>
      </c>
      <c r="C793" s="93" t="s">
        <v>863</v>
      </c>
      <c r="D793" s="94">
        <v>40</v>
      </c>
    </row>
    <row r="794" spans="1:4" hidden="1" x14ac:dyDescent="0.25">
      <c r="A794" s="93" t="s">
        <v>2403</v>
      </c>
      <c r="B794" s="92" t="s">
        <v>2404</v>
      </c>
      <c r="C794" s="93" t="s">
        <v>863</v>
      </c>
      <c r="D794" s="94">
        <v>5</v>
      </c>
    </row>
    <row r="795" spans="1:4" hidden="1" x14ac:dyDescent="0.25">
      <c r="A795" s="93" t="s">
        <v>2405</v>
      </c>
      <c r="B795" s="92" t="s">
        <v>2406</v>
      </c>
      <c r="C795" s="93" t="s">
        <v>868</v>
      </c>
      <c r="D795" s="94">
        <v>9</v>
      </c>
    </row>
    <row r="796" spans="1:4" hidden="1" x14ac:dyDescent="0.25">
      <c r="A796" s="93" t="s">
        <v>2407</v>
      </c>
      <c r="B796" s="92" t="s">
        <v>2408</v>
      </c>
      <c r="C796" s="93" t="s">
        <v>868</v>
      </c>
      <c r="D796" s="94">
        <v>5</v>
      </c>
    </row>
    <row r="797" spans="1:4" hidden="1" x14ac:dyDescent="0.25">
      <c r="A797" s="93" t="s">
        <v>2409</v>
      </c>
      <c r="B797" s="92" t="s">
        <v>2410</v>
      </c>
      <c r="C797" s="93" t="s">
        <v>868</v>
      </c>
      <c r="D797" s="94">
        <v>2</v>
      </c>
    </row>
    <row r="798" spans="1:4" hidden="1" x14ac:dyDescent="0.25">
      <c r="A798" s="93" t="s">
        <v>2411</v>
      </c>
      <c r="B798" s="92" t="s">
        <v>2412</v>
      </c>
      <c r="C798" s="93" t="s">
        <v>868</v>
      </c>
      <c r="D798" s="94">
        <v>7</v>
      </c>
    </row>
    <row r="799" spans="1:4" hidden="1" x14ac:dyDescent="0.25">
      <c r="A799" s="93" t="s">
        <v>2413</v>
      </c>
      <c r="B799" s="92" t="s">
        <v>2414</v>
      </c>
      <c r="C799" s="93" t="s">
        <v>853</v>
      </c>
      <c r="D799" s="94">
        <v>12</v>
      </c>
    </row>
    <row r="800" spans="1:4" hidden="1" x14ac:dyDescent="0.25">
      <c r="A800" s="93" t="s">
        <v>2415</v>
      </c>
      <c r="B800" s="92" t="s">
        <v>2416</v>
      </c>
      <c r="C800" s="93" t="s">
        <v>853</v>
      </c>
      <c r="D800" s="94">
        <v>13</v>
      </c>
    </row>
    <row r="801" spans="1:4" hidden="1" x14ac:dyDescent="0.25">
      <c r="A801" s="93" t="s">
        <v>2417</v>
      </c>
      <c r="B801" s="92" t="s">
        <v>2418</v>
      </c>
      <c r="C801" s="93" t="s">
        <v>853</v>
      </c>
      <c r="D801" s="94">
        <v>15</v>
      </c>
    </row>
    <row r="802" spans="1:4" hidden="1" x14ac:dyDescent="0.25">
      <c r="A802" s="93" t="s">
        <v>2419</v>
      </c>
      <c r="B802" s="92" t="s">
        <v>2420</v>
      </c>
      <c r="C802" s="93" t="s">
        <v>863</v>
      </c>
      <c r="D802" s="94">
        <v>10</v>
      </c>
    </row>
    <row r="803" spans="1:4" hidden="1" x14ac:dyDescent="0.25">
      <c r="A803" s="93" t="s">
        <v>2421</v>
      </c>
      <c r="B803" s="92" t="s">
        <v>2422</v>
      </c>
      <c r="C803" s="93" t="s">
        <v>863</v>
      </c>
      <c r="D803" s="94">
        <v>21</v>
      </c>
    </row>
    <row r="804" spans="1:4" hidden="1" x14ac:dyDescent="0.25">
      <c r="A804" s="93" t="s">
        <v>2423</v>
      </c>
      <c r="B804" s="92" t="s">
        <v>2424</v>
      </c>
      <c r="C804" s="93" t="s">
        <v>863</v>
      </c>
      <c r="D804" s="94">
        <v>7</v>
      </c>
    </row>
    <row r="805" spans="1:4" hidden="1" x14ac:dyDescent="0.25">
      <c r="A805" s="93" t="s">
        <v>2425</v>
      </c>
      <c r="B805" s="92" t="s">
        <v>2426</v>
      </c>
      <c r="C805" s="93" t="s">
        <v>863</v>
      </c>
      <c r="D805" s="94">
        <v>22</v>
      </c>
    </row>
    <row r="806" spans="1:4" hidden="1" x14ac:dyDescent="0.25">
      <c r="A806" s="93" t="s">
        <v>2427</v>
      </c>
      <c r="B806" s="92" t="s">
        <v>2428</v>
      </c>
      <c r="C806" s="93" t="s">
        <v>868</v>
      </c>
      <c r="D806" s="94">
        <v>10</v>
      </c>
    </row>
    <row r="807" spans="1:4" hidden="1" x14ac:dyDescent="0.25">
      <c r="A807" s="93" t="s">
        <v>2429</v>
      </c>
      <c r="B807" s="92" t="s">
        <v>2430</v>
      </c>
      <c r="C807" s="93" t="s">
        <v>863</v>
      </c>
      <c r="D807" s="94">
        <v>5</v>
      </c>
    </row>
    <row r="808" spans="1:4" hidden="1" x14ac:dyDescent="0.25">
      <c r="A808" s="93" t="s">
        <v>2431</v>
      </c>
      <c r="B808" s="92" t="s">
        <v>2430</v>
      </c>
      <c r="C808" s="93" t="s">
        <v>863</v>
      </c>
      <c r="D808" s="94">
        <v>5</v>
      </c>
    </row>
    <row r="809" spans="1:4" hidden="1" x14ac:dyDescent="0.25">
      <c r="A809" s="93" t="s">
        <v>2432</v>
      </c>
      <c r="B809" s="92" t="s">
        <v>2433</v>
      </c>
      <c r="C809" s="93" t="s">
        <v>863</v>
      </c>
      <c r="D809" s="94">
        <v>5</v>
      </c>
    </row>
    <row r="810" spans="1:4" hidden="1" x14ac:dyDescent="0.25">
      <c r="A810" s="93" t="s">
        <v>2434</v>
      </c>
      <c r="B810" s="92" t="s">
        <v>2435</v>
      </c>
      <c r="C810" s="93" t="s">
        <v>863</v>
      </c>
      <c r="D810" s="94">
        <v>5</v>
      </c>
    </row>
    <row r="811" spans="1:4" hidden="1" x14ac:dyDescent="0.25">
      <c r="A811" s="93" t="s">
        <v>2436</v>
      </c>
      <c r="B811" s="92" t="s">
        <v>2435</v>
      </c>
      <c r="C811" s="93" t="s">
        <v>863</v>
      </c>
      <c r="D811" s="94">
        <v>5</v>
      </c>
    </row>
    <row r="812" spans="1:4" hidden="1" x14ac:dyDescent="0.25">
      <c r="A812" s="93" t="s">
        <v>2437</v>
      </c>
      <c r="B812" s="92" t="s">
        <v>2438</v>
      </c>
      <c r="C812" s="93" t="s">
        <v>863</v>
      </c>
      <c r="D812" s="94">
        <v>5</v>
      </c>
    </row>
    <row r="813" spans="1:4" hidden="1" x14ac:dyDescent="0.25">
      <c r="A813" s="93" t="s">
        <v>2439</v>
      </c>
      <c r="B813" s="92" t="s">
        <v>2440</v>
      </c>
      <c r="C813" s="93" t="s">
        <v>863</v>
      </c>
      <c r="D813" s="94">
        <v>5</v>
      </c>
    </row>
    <row r="814" spans="1:4" hidden="1" x14ac:dyDescent="0.25">
      <c r="A814" s="93" t="s">
        <v>2441</v>
      </c>
      <c r="B814" s="92" t="s">
        <v>2440</v>
      </c>
      <c r="C814" s="93" t="s">
        <v>863</v>
      </c>
      <c r="D814" s="94">
        <v>5</v>
      </c>
    </row>
    <row r="815" spans="1:4" hidden="1" x14ac:dyDescent="0.25">
      <c r="A815" s="93" t="s">
        <v>2442</v>
      </c>
      <c r="B815" s="92" t="s">
        <v>2440</v>
      </c>
      <c r="C815" s="93" t="s">
        <v>863</v>
      </c>
      <c r="D815" s="94">
        <v>5</v>
      </c>
    </row>
    <row r="816" spans="1:4" hidden="1" x14ac:dyDescent="0.25">
      <c r="A816" s="93" t="s">
        <v>2443</v>
      </c>
      <c r="B816" s="92" t="s">
        <v>2444</v>
      </c>
      <c r="C816" s="93" t="s">
        <v>863</v>
      </c>
      <c r="D816" s="94">
        <v>6</v>
      </c>
    </row>
    <row r="817" spans="1:4" hidden="1" x14ac:dyDescent="0.25">
      <c r="A817" s="93" t="s">
        <v>2445</v>
      </c>
      <c r="B817" s="92" t="s">
        <v>2446</v>
      </c>
      <c r="C817" s="93" t="s">
        <v>863</v>
      </c>
      <c r="D817" s="94">
        <v>10</v>
      </c>
    </row>
    <row r="818" spans="1:4" hidden="1" x14ac:dyDescent="0.25">
      <c r="A818" s="93" t="s">
        <v>2447</v>
      </c>
      <c r="B818" s="92" t="s">
        <v>2448</v>
      </c>
      <c r="C818" s="93" t="s">
        <v>863</v>
      </c>
      <c r="D818" s="94">
        <v>6</v>
      </c>
    </row>
    <row r="819" spans="1:4" hidden="1" x14ac:dyDescent="0.25">
      <c r="A819" s="93" t="s">
        <v>2449</v>
      </c>
      <c r="B819" s="92" t="s">
        <v>2450</v>
      </c>
      <c r="C819" s="93" t="s">
        <v>863</v>
      </c>
      <c r="D819" s="94">
        <v>5</v>
      </c>
    </row>
    <row r="820" spans="1:4" hidden="1" x14ac:dyDescent="0.25">
      <c r="A820" s="93" t="s">
        <v>2451</v>
      </c>
      <c r="B820" s="92" t="s">
        <v>2452</v>
      </c>
      <c r="C820" s="93" t="s">
        <v>863</v>
      </c>
      <c r="D820" s="94">
        <v>30</v>
      </c>
    </row>
    <row r="821" spans="1:4" hidden="1" x14ac:dyDescent="0.25">
      <c r="A821" s="93" t="s">
        <v>2453</v>
      </c>
      <c r="B821" s="92" t="s">
        <v>2454</v>
      </c>
      <c r="C821" s="93" t="s">
        <v>863</v>
      </c>
      <c r="D821" s="94">
        <v>10</v>
      </c>
    </row>
    <row r="822" spans="1:4" hidden="1" x14ac:dyDescent="0.25">
      <c r="A822" s="93" t="s">
        <v>2455</v>
      </c>
      <c r="B822" s="92" t="s">
        <v>2456</v>
      </c>
      <c r="C822" s="93" t="s">
        <v>863</v>
      </c>
      <c r="D822" s="94">
        <v>16</v>
      </c>
    </row>
    <row r="823" spans="1:4" hidden="1" x14ac:dyDescent="0.25">
      <c r="A823" s="93" t="s">
        <v>2457</v>
      </c>
      <c r="B823" s="92" t="s">
        <v>2458</v>
      </c>
      <c r="C823" s="93" t="s">
        <v>863</v>
      </c>
      <c r="D823" s="94">
        <v>20</v>
      </c>
    </row>
    <row r="824" spans="1:4" hidden="1" x14ac:dyDescent="0.25">
      <c r="A824" s="93" t="s">
        <v>2459</v>
      </c>
      <c r="B824" s="92" t="s">
        <v>2460</v>
      </c>
      <c r="C824" s="93" t="s">
        <v>868</v>
      </c>
      <c r="D824" s="94">
        <v>9</v>
      </c>
    </row>
    <row r="825" spans="1:4" hidden="1" x14ac:dyDescent="0.25">
      <c r="A825" s="93" t="s">
        <v>2461</v>
      </c>
      <c r="B825" s="92" t="s">
        <v>2462</v>
      </c>
      <c r="C825" s="93" t="s">
        <v>863</v>
      </c>
      <c r="D825" s="94">
        <v>25</v>
      </c>
    </row>
    <row r="826" spans="1:4" hidden="1" x14ac:dyDescent="0.25">
      <c r="A826" s="93" t="s">
        <v>2463</v>
      </c>
      <c r="B826" s="92" t="s">
        <v>2464</v>
      </c>
      <c r="C826" s="93" t="s">
        <v>863</v>
      </c>
      <c r="D826" s="94">
        <v>23</v>
      </c>
    </row>
    <row r="827" spans="1:4" hidden="1" x14ac:dyDescent="0.25">
      <c r="A827" s="93" t="s">
        <v>2465</v>
      </c>
      <c r="B827" s="92" t="s">
        <v>2466</v>
      </c>
      <c r="C827" s="93" t="s">
        <v>863</v>
      </c>
      <c r="D827" s="94">
        <v>25</v>
      </c>
    </row>
    <row r="828" spans="1:4" hidden="1" x14ac:dyDescent="0.25">
      <c r="A828" s="93" t="s">
        <v>2467</v>
      </c>
      <c r="B828" s="92" t="s">
        <v>2468</v>
      </c>
      <c r="C828" s="93" t="s">
        <v>863</v>
      </c>
      <c r="D828" s="94">
        <v>69</v>
      </c>
    </row>
    <row r="829" spans="1:4" hidden="1" x14ac:dyDescent="0.25">
      <c r="A829" s="93" t="s">
        <v>2469</v>
      </c>
      <c r="B829" s="92" t="s">
        <v>2470</v>
      </c>
      <c r="C829" s="93" t="s">
        <v>863</v>
      </c>
      <c r="D829" s="94">
        <v>2</v>
      </c>
    </row>
    <row r="830" spans="1:4" hidden="1" x14ac:dyDescent="0.25">
      <c r="A830" s="93" t="s">
        <v>2471</v>
      </c>
      <c r="B830" s="92" t="s">
        <v>2472</v>
      </c>
      <c r="C830" s="93" t="s">
        <v>868</v>
      </c>
      <c r="D830" s="94">
        <v>6</v>
      </c>
    </row>
    <row r="831" spans="1:4" hidden="1" x14ac:dyDescent="0.25">
      <c r="A831" s="93" t="s">
        <v>2473</v>
      </c>
      <c r="B831" s="92" t="s">
        <v>2474</v>
      </c>
      <c r="C831" s="93" t="s">
        <v>863</v>
      </c>
      <c r="D831" s="94">
        <v>14</v>
      </c>
    </row>
    <row r="832" spans="1:4" hidden="1" x14ac:dyDescent="0.25">
      <c r="A832" s="93" t="s">
        <v>2475</v>
      </c>
      <c r="B832" s="92" t="s">
        <v>2476</v>
      </c>
      <c r="C832" s="93" t="s">
        <v>863</v>
      </c>
      <c r="D832" s="94">
        <v>3</v>
      </c>
    </row>
    <row r="833" spans="1:4" hidden="1" x14ac:dyDescent="0.25">
      <c r="A833" s="93" t="s">
        <v>2477</v>
      </c>
      <c r="B833" s="92" t="s">
        <v>2478</v>
      </c>
      <c r="C833" s="93" t="s">
        <v>863</v>
      </c>
      <c r="D833" s="94">
        <v>20</v>
      </c>
    </row>
    <row r="834" spans="1:4" hidden="1" x14ac:dyDescent="0.25">
      <c r="A834" s="93" t="s">
        <v>2479</v>
      </c>
      <c r="B834" s="92" t="s">
        <v>2480</v>
      </c>
      <c r="C834" s="93" t="s">
        <v>863</v>
      </c>
      <c r="D834" s="94">
        <v>182</v>
      </c>
    </row>
    <row r="835" spans="1:4" hidden="1" x14ac:dyDescent="0.25">
      <c r="A835" s="93" t="s">
        <v>2481</v>
      </c>
      <c r="B835" s="92" t="s">
        <v>2482</v>
      </c>
      <c r="C835" s="93" t="s">
        <v>863</v>
      </c>
      <c r="D835" s="94">
        <v>3</v>
      </c>
    </row>
    <row r="836" spans="1:4" hidden="1" x14ac:dyDescent="0.25">
      <c r="A836" s="93" t="s">
        <v>2483</v>
      </c>
      <c r="B836" s="92" t="s">
        <v>2484</v>
      </c>
      <c r="C836" s="93" t="s">
        <v>863</v>
      </c>
      <c r="D836" s="94">
        <v>1</v>
      </c>
    </row>
    <row r="837" spans="1:4" hidden="1" x14ac:dyDescent="0.25">
      <c r="A837" s="93" t="s">
        <v>2485</v>
      </c>
      <c r="B837" s="92" t="s">
        <v>2486</v>
      </c>
      <c r="C837" s="93" t="s">
        <v>856</v>
      </c>
      <c r="D837" s="94">
        <v>8</v>
      </c>
    </row>
    <row r="838" spans="1:4" hidden="1" x14ac:dyDescent="0.25">
      <c r="A838" s="93" t="s">
        <v>2487</v>
      </c>
      <c r="B838" s="92" t="s">
        <v>2488</v>
      </c>
      <c r="C838" s="93" t="s">
        <v>853</v>
      </c>
      <c r="D838" s="94">
        <v>84</v>
      </c>
    </row>
    <row r="839" spans="1:4" hidden="1" x14ac:dyDescent="0.25">
      <c r="A839" s="93" t="s">
        <v>2489</v>
      </c>
      <c r="B839" s="92" t="s">
        <v>2490</v>
      </c>
      <c r="C839" s="93" t="s">
        <v>863</v>
      </c>
      <c r="D839" s="94">
        <v>4</v>
      </c>
    </row>
    <row r="840" spans="1:4" hidden="1" x14ac:dyDescent="0.25">
      <c r="A840" s="93" t="s">
        <v>2491</v>
      </c>
      <c r="B840" s="92" t="s">
        <v>2492</v>
      </c>
      <c r="C840" s="93" t="s">
        <v>863</v>
      </c>
      <c r="D840" s="94">
        <v>1</v>
      </c>
    </row>
    <row r="841" spans="1:4" hidden="1" x14ac:dyDescent="0.25">
      <c r="A841" s="93" t="s">
        <v>281</v>
      </c>
      <c r="B841" s="92" t="s">
        <v>2493</v>
      </c>
      <c r="C841" s="93" t="s">
        <v>873</v>
      </c>
      <c r="D841" s="94">
        <v>6</v>
      </c>
    </row>
    <row r="842" spans="1:4" hidden="1" x14ac:dyDescent="0.25">
      <c r="A842" s="93" t="s">
        <v>2494</v>
      </c>
      <c r="B842" s="92" t="s">
        <v>2495</v>
      </c>
      <c r="C842" s="93" t="s">
        <v>863</v>
      </c>
      <c r="D842" s="94">
        <v>3</v>
      </c>
    </row>
    <row r="843" spans="1:4" hidden="1" x14ac:dyDescent="0.25">
      <c r="A843" s="93" t="s">
        <v>2496</v>
      </c>
      <c r="B843" s="92" t="s">
        <v>2497</v>
      </c>
      <c r="C843" s="93" t="s">
        <v>863</v>
      </c>
      <c r="D843" s="94">
        <v>3</v>
      </c>
    </row>
    <row r="844" spans="1:4" hidden="1" x14ac:dyDescent="0.25">
      <c r="A844" s="93" t="s">
        <v>2498</v>
      </c>
      <c r="B844" s="92" t="s">
        <v>2499</v>
      </c>
      <c r="C844" s="93" t="s">
        <v>863</v>
      </c>
      <c r="D844" s="94">
        <v>10</v>
      </c>
    </row>
    <row r="845" spans="1:4" hidden="1" x14ac:dyDescent="0.25">
      <c r="A845" s="93" t="s">
        <v>2500</v>
      </c>
      <c r="B845" s="92" t="s">
        <v>2501</v>
      </c>
      <c r="C845" s="93" t="s">
        <v>863</v>
      </c>
      <c r="D845" s="94">
        <v>4</v>
      </c>
    </row>
    <row r="846" spans="1:4" hidden="1" x14ac:dyDescent="0.25">
      <c r="A846" s="93" t="s">
        <v>2502</v>
      </c>
      <c r="B846" s="92" t="s">
        <v>2503</v>
      </c>
      <c r="C846" s="93" t="s">
        <v>863</v>
      </c>
      <c r="D846" s="94">
        <v>6</v>
      </c>
    </row>
    <row r="847" spans="1:4" hidden="1" x14ac:dyDescent="0.25">
      <c r="A847" s="93" t="s">
        <v>2504</v>
      </c>
      <c r="B847" s="92" t="s">
        <v>2505</v>
      </c>
      <c r="C847" s="93" t="s">
        <v>863</v>
      </c>
      <c r="D847" s="94">
        <v>5</v>
      </c>
    </row>
    <row r="848" spans="1:4" hidden="1" x14ac:dyDescent="0.25">
      <c r="A848" s="93" t="s">
        <v>2506</v>
      </c>
      <c r="B848" s="92" t="s">
        <v>2507</v>
      </c>
      <c r="C848" s="93" t="s">
        <v>863</v>
      </c>
      <c r="D848" s="94">
        <v>7</v>
      </c>
    </row>
    <row r="849" spans="1:4" hidden="1" x14ac:dyDescent="0.25">
      <c r="A849" s="93" t="s">
        <v>2508</v>
      </c>
      <c r="B849" s="92" t="s">
        <v>2509</v>
      </c>
      <c r="C849" s="93" t="s">
        <v>863</v>
      </c>
      <c r="D849" s="94">
        <v>17</v>
      </c>
    </row>
    <row r="850" spans="1:4" hidden="1" x14ac:dyDescent="0.25">
      <c r="A850" s="93" t="s">
        <v>2510</v>
      </c>
      <c r="B850" s="92" t="s">
        <v>2511</v>
      </c>
      <c r="C850" s="93" t="s">
        <v>863</v>
      </c>
      <c r="D850" s="94">
        <v>2</v>
      </c>
    </row>
    <row r="851" spans="1:4" hidden="1" x14ac:dyDescent="0.25">
      <c r="A851" s="93" t="s">
        <v>2512</v>
      </c>
      <c r="B851" s="92" t="s">
        <v>2513</v>
      </c>
      <c r="C851" s="93" t="s">
        <v>863</v>
      </c>
      <c r="D851" s="94">
        <v>13</v>
      </c>
    </row>
    <row r="852" spans="1:4" hidden="1" x14ac:dyDescent="0.25">
      <c r="A852" s="93" t="s">
        <v>2514</v>
      </c>
      <c r="B852" s="92" t="s">
        <v>2515</v>
      </c>
      <c r="C852" s="93" t="s">
        <v>863</v>
      </c>
      <c r="D852" s="94">
        <v>3</v>
      </c>
    </row>
    <row r="853" spans="1:4" hidden="1" x14ac:dyDescent="0.25">
      <c r="A853" s="93" t="s">
        <v>2516</v>
      </c>
      <c r="B853" s="92" t="s">
        <v>2517</v>
      </c>
      <c r="C853" s="93" t="s">
        <v>863</v>
      </c>
      <c r="D853" s="94">
        <v>3</v>
      </c>
    </row>
    <row r="854" spans="1:4" hidden="1" x14ac:dyDescent="0.25">
      <c r="A854" s="93" t="s">
        <v>2518</v>
      </c>
      <c r="B854" s="92" t="s">
        <v>2519</v>
      </c>
      <c r="C854" s="93" t="s">
        <v>863</v>
      </c>
      <c r="D854" s="94">
        <v>5</v>
      </c>
    </row>
    <row r="855" spans="1:4" hidden="1" x14ac:dyDescent="0.25">
      <c r="A855" s="93" t="s">
        <v>286</v>
      </c>
      <c r="B855" s="92" t="s">
        <v>2520</v>
      </c>
      <c r="C855" s="93" t="s">
        <v>863</v>
      </c>
      <c r="D855" s="94">
        <v>1</v>
      </c>
    </row>
    <row r="856" spans="1:4" hidden="1" x14ac:dyDescent="0.25">
      <c r="A856" s="93" t="s">
        <v>287</v>
      </c>
      <c r="B856" s="92" t="s">
        <v>2521</v>
      </c>
      <c r="C856" s="93" t="s">
        <v>863</v>
      </c>
      <c r="D856" s="94">
        <v>1</v>
      </c>
    </row>
    <row r="857" spans="1:4" hidden="1" x14ac:dyDescent="0.25">
      <c r="A857" s="93" t="s">
        <v>2522</v>
      </c>
      <c r="B857" s="92" t="s">
        <v>2523</v>
      </c>
      <c r="C857" s="93" t="s">
        <v>863</v>
      </c>
      <c r="D857" s="94">
        <v>5</v>
      </c>
    </row>
    <row r="858" spans="1:4" hidden="1" x14ac:dyDescent="0.25">
      <c r="A858" s="93" t="s">
        <v>2524</v>
      </c>
      <c r="B858" s="92" t="s">
        <v>2525</v>
      </c>
      <c r="C858" s="93" t="s">
        <v>863</v>
      </c>
      <c r="D858" s="94">
        <v>5</v>
      </c>
    </row>
    <row r="859" spans="1:4" hidden="1" x14ac:dyDescent="0.25">
      <c r="A859" s="93" t="s">
        <v>2526</v>
      </c>
      <c r="B859" s="92" t="s">
        <v>2527</v>
      </c>
      <c r="C859" s="93" t="s">
        <v>863</v>
      </c>
      <c r="D859" s="94">
        <v>5</v>
      </c>
    </row>
    <row r="860" spans="1:4" hidden="1" x14ac:dyDescent="0.25">
      <c r="A860" s="93" t="s">
        <v>2528</v>
      </c>
      <c r="B860" s="92" t="s">
        <v>2529</v>
      </c>
      <c r="C860" s="93" t="s">
        <v>863</v>
      </c>
      <c r="D860" s="94">
        <v>2</v>
      </c>
    </row>
    <row r="861" spans="1:4" hidden="1" x14ac:dyDescent="0.25">
      <c r="A861" s="93" t="s">
        <v>2530</v>
      </c>
      <c r="B861" s="92" t="s">
        <v>2531</v>
      </c>
      <c r="C861" s="93" t="s">
        <v>863</v>
      </c>
      <c r="D861" s="94">
        <v>1</v>
      </c>
    </row>
    <row r="862" spans="1:4" hidden="1" x14ac:dyDescent="0.25">
      <c r="A862" s="93" t="s">
        <v>2532</v>
      </c>
      <c r="B862" s="92" t="s">
        <v>2533</v>
      </c>
      <c r="C862" s="93" t="s">
        <v>863</v>
      </c>
      <c r="D862" s="94">
        <v>3</v>
      </c>
    </row>
    <row r="863" spans="1:4" hidden="1" x14ac:dyDescent="0.25">
      <c r="A863" s="93" t="s">
        <v>2534</v>
      </c>
      <c r="B863" s="92" t="s">
        <v>2535</v>
      </c>
      <c r="C863" s="93" t="s">
        <v>863</v>
      </c>
      <c r="D863" s="94">
        <v>3</v>
      </c>
    </row>
    <row r="864" spans="1:4" hidden="1" x14ac:dyDescent="0.25">
      <c r="A864" s="93" t="s">
        <v>2536</v>
      </c>
      <c r="B864" s="92" t="s">
        <v>2537</v>
      </c>
      <c r="C864" s="93" t="s">
        <v>863</v>
      </c>
      <c r="D864" s="94">
        <v>1</v>
      </c>
    </row>
    <row r="865" spans="1:4" hidden="1" x14ac:dyDescent="0.25">
      <c r="A865" s="93" t="s">
        <v>2538</v>
      </c>
      <c r="B865" s="92" t="s">
        <v>2539</v>
      </c>
      <c r="C865" s="93" t="s">
        <v>863</v>
      </c>
      <c r="D865" s="94">
        <v>4</v>
      </c>
    </row>
    <row r="866" spans="1:4" hidden="1" x14ac:dyDescent="0.25">
      <c r="A866" s="93" t="s">
        <v>2540</v>
      </c>
      <c r="B866" s="92" t="s">
        <v>2541</v>
      </c>
      <c r="C866" s="93" t="s">
        <v>863</v>
      </c>
      <c r="D866" s="94">
        <v>1</v>
      </c>
    </row>
    <row r="867" spans="1:4" hidden="1" x14ac:dyDescent="0.25">
      <c r="A867" s="93" t="s">
        <v>2542</v>
      </c>
      <c r="B867" s="92" t="s">
        <v>2543</v>
      </c>
      <c r="C867" s="93" t="s">
        <v>863</v>
      </c>
      <c r="D867" s="94">
        <v>2</v>
      </c>
    </row>
    <row r="868" spans="1:4" hidden="1" x14ac:dyDescent="0.25">
      <c r="A868" s="93" t="s">
        <v>2544</v>
      </c>
      <c r="B868" s="92" t="s">
        <v>2545</v>
      </c>
      <c r="C868" s="93" t="s">
        <v>868</v>
      </c>
      <c r="D868" s="94">
        <v>3</v>
      </c>
    </row>
    <row r="869" spans="1:4" hidden="1" x14ac:dyDescent="0.25">
      <c r="A869" s="93" t="s">
        <v>2546</v>
      </c>
      <c r="B869" s="92" t="s">
        <v>2547</v>
      </c>
      <c r="C869" s="93" t="s">
        <v>856</v>
      </c>
      <c r="D869" s="94">
        <v>8</v>
      </c>
    </row>
    <row r="870" spans="1:4" hidden="1" x14ac:dyDescent="0.25">
      <c r="A870" s="93" t="s">
        <v>2548</v>
      </c>
      <c r="B870" s="92" t="s">
        <v>2549</v>
      </c>
      <c r="C870" s="93" t="s">
        <v>856</v>
      </c>
      <c r="D870" s="94">
        <v>39</v>
      </c>
    </row>
    <row r="871" spans="1:4" hidden="1" x14ac:dyDescent="0.25">
      <c r="A871" s="93" t="s">
        <v>2550</v>
      </c>
      <c r="B871" s="92" t="s">
        <v>2551</v>
      </c>
      <c r="C871" s="93" t="s">
        <v>856</v>
      </c>
      <c r="D871" s="94">
        <v>2</v>
      </c>
    </row>
    <row r="872" spans="1:4" hidden="1" x14ac:dyDescent="0.25">
      <c r="A872" s="93" t="s">
        <v>2552</v>
      </c>
      <c r="B872" s="92" t="s">
        <v>2553</v>
      </c>
      <c r="C872" s="93" t="s">
        <v>856</v>
      </c>
      <c r="D872" s="94">
        <v>26</v>
      </c>
    </row>
    <row r="873" spans="1:4" hidden="1" x14ac:dyDescent="0.25">
      <c r="A873" s="93" t="s">
        <v>2554</v>
      </c>
      <c r="B873" s="92" t="s">
        <v>2555</v>
      </c>
      <c r="C873" s="93" t="s">
        <v>856</v>
      </c>
      <c r="D873" s="94">
        <v>85</v>
      </c>
    </row>
    <row r="874" spans="1:4" hidden="1" x14ac:dyDescent="0.25">
      <c r="A874" s="93" t="s">
        <v>2556</v>
      </c>
      <c r="B874" s="92" t="s">
        <v>2557</v>
      </c>
      <c r="C874" s="93" t="s">
        <v>856</v>
      </c>
      <c r="D874" s="94">
        <v>65</v>
      </c>
    </row>
    <row r="875" spans="1:4" hidden="1" x14ac:dyDescent="0.25">
      <c r="A875" s="93" t="s">
        <v>2558</v>
      </c>
      <c r="B875" s="92" t="s">
        <v>2559</v>
      </c>
      <c r="C875" s="93" t="s">
        <v>863</v>
      </c>
      <c r="D875" s="94">
        <v>21</v>
      </c>
    </row>
    <row r="876" spans="1:4" hidden="1" x14ac:dyDescent="0.25">
      <c r="A876" s="93" t="s">
        <v>2560</v>
      </c>
      <c r="B876" s="92" t="s">
        <v>2561</v>
      </c>
      <c r="C876" s="93" t="s">
        <v>853</v>
      </c>
      <c r="D876" s="94">
        <v>5</v>
      </c>
    </row>
    <row r="877" spans="1:4" hidden="1" x14ac:dyDescent="0.25">
      <c r="A877" s="93" t="s">
        <v>2562</v>
      </c>
      <c r="B877" s="92" t="s">
        <v>2563</v>
      </c>
      <c r="C877" s="93" t="s">
        <v>863</v>
      </c>
      <c r="D877" s="94">
        <v>600</v>
      </c>
    </row>
    <row r="878" spans="1:4" hidden="1" x14ac:dyDescent="0.25">
      <c r="A878" s="93" t="s">
        <v>2564</v>
      </c>
      <c r="B878" s="92" t="s">
        <v>2565</v>
      </c>
      <c r="C878" s="93" t="s">
        <v>863</v>
      </c>
      <c r="D878" s="94">
        <v>1030</v>
      </c>
    </row>
    <row r="879" spans="1:4" hidden="1" x14ac:dyDescent="0.25">
      <c r="A879" s="93" t="s">
        <v>2566</v>
      </c>
      <c r="B879" s="92" t="s">
        <v>2567</v>
      </c>
      <c r="C879" s="93" t="s">
        <v>863</v>
      </c>
      <c r="D879" s="94">
        <v>179</v>
      </c>
    </row>
    <row r="880" spans="1:4" hidden="1" x14ac:dyDescent="0.25">
      <c r="A880" s="93" t="s">
        <v>2568</v>
      </c>
      <c r="B880" s="92" t="s">
        <v>2569</v>
      </c>
      <c r="C880" s="93" t="s">
        <v>863</v>
      </c>
      <c r="D880" s="94">
        <v>480</v>
      </c>
    </row>
    <row r="881" spans="1:4" hidden="1" x14ac:dyDescent="0.25">
      <c r="A881" s="93" t="s">
        <v>2570</v>
      </c>
      <c r="B881" s="92" t="s">
        <v>2571</v>
      </c>
      <c r="C881" s="93" t="s">
        <v>863</v>
      </c>
      <c r="D881" s="94">
        <v>315</v>
      </c>
    </row>
    <row r="882" spans="1:4" hidden="1" x14ac:dyDescent="0.25">
      <c r="A882" s="93" t="s">
        <v>2572</v>
      </c>
      <c r="B882" s="92" t="s">
        <v>2573</v>
      </c>
      <c r="C882" s="93" t="s">
        <v>856</v>
      </c>
      <c r="D882" s="94">
        <v>11</v>
      </c>
    </row>
    <row r="883" spans="1:4" hidden="1" x14ac:dyDescent="0.25">
      <c r="A883" s="93" t="s">
        <v>2574</v>
      </c>
      <c r="B883" s="92" t="s">
        <v>2575</v>
      </c>
      <c r="C883" s="93" t="s">
        <v>863</v>
      </c>
      <c r="D883" s="94">
        <v>9</v>
      </c>
    </row>
    <row r="884" spans="1:4" hidden="1" x14ac:dyDescent="0.25">
      <c r="A884" s="93" t="s">
        <v>2576</v>
      </c>
      <c r="B884" s="92" t="s">
        <v>2577</v>
      </c>
      <c r="C884" s="93" t="s">
        <v>853</v>
      </c>
      <c r="D884" s="94">
        <v>3</v>
      </c>
    </row>
    <row r="885" spans="1:4" hidden="1" x14ac:dyDescent="0.25">
      <c r="A885" s="93" t="s">
        <v>2578</v>
      </c>
      <c r="B885" s="92" t="s">
        <v>2579</v>
      </c>
      <c r="C885" s="93" t="s">
        <v>863</v>
      </c>
      <c r="D885" s="94">
        <v>44</v>
      </c>
    </row>
    <row r="886" spans="1:4" hidden="1" x14ac:dyDescent="0.25">
      <c r="A886" s="93" t="s">
        <v>2580</v>
      </c>
      <c r="B886" s="92" t="s">
        <v>2581</v>
      </c>
      <c r="C886" s="93" t="s">
        <v>868</v>
      </c>
      <c r="D886" s="94">
        <v>44</v>
      </c>
    </row>
    <row r="887" spans="1:4" hidden="1" x14ac:dyDescent="0.25">
      <c r="A887" s="93" t="s">
        <v>2582</v>
      </c>
      <c r="B887" s="92" t="s">
        <v>2583</v>
      </c>
      <c r="C887" s="93" t="s">
        <v>947</v>
      </c>
      <c r="D887" s="94">
        <v>2</v>
      </c>
    </row>
    <row r="888" spans="1:4" hidden="1" x14ac:dyDescent="0.25">
      <c r="A888" s="93" t="s">
        <v>2584</v>
      </c>
      <c r="B888" s="92" t="s">
        <v>2585</v>
      </c>
      <c r="C888" s="93" t="s">
        <v>873</v>
      </c>
      <c r="D888" s="94">
        <v>1</v>
      </c>
    </row>
    <row r="889" spans="1:4" hidden="1" x14ac:dyDescent="0.25">
      <c r="A889" s="93" t="s">
        <v>2586</v>
      </c>
      <c r="B889" s="92" t="s">
        <v>2587</v>
      </c>
      <c r="C889" s="93" t="s">
        <v>873</v>
      </c>
      <c r="D889" s="94">
        <v>6</v>
      </c>
    </row>
    <row r="890" spans="1:4" hidden="1" x14ac:dyDescent="0.25">
      <c r="A890" s="93" t="s">
        <v>2588</v>
      </c>
      <c r="B890" s="92" t="s">
        <v>2589</v>
      </c>
      <c r="C890" s="93" t="s">
        <v>856</v>
      </c>
      <c r="D890" s="94">
        <v>1</v>
      </c>
    </row>
    <row r="891" spans="1:4" hidden="1" x14ac:dyDescent="0.25">
      <c r="A891" s="93" t="s">
        <v>2590</v>
      </c>
      <c r="B891" s="92" t="s">
        <v>2591</v>
      </c>
      <c r="C891" s="93" t="s">
        <v>856</v>
      </c>
      <c r="D891" s="94">
        <v>1</v>
      </c>
    </row>
    <row r="892" spans="1:4" hidden="1" x14ac:dyDescent="0.25">
      <c r="A892" s="93" t="s">
        <v>2592</v>
      </c>
      <c r="B892" s="92" t="s">
        <v>2593</v>
      </c>
      <c r="C892" s="93" t="s">
        <v>856</v>
      </c>
      <c r="D892" s="94">
        <v>1</v>
      </c>
    </row>
    <row r="893" spans="1:4" hidden="1" x14ac:dyDescent="0.25">
      <c r="A893" s="93" t="s">
        <v>2594</v>
      </c>
      <c r="B893" s="92" t="s">
        <v>2595</v>
      </c>
      <c r="C893" s="93" t="s">
        <v>863</v>
      </c>
      <c r="D893" s="94">
        <v>2</v>
      </c>
    </row>
    <row r="894" spans="1:4" hidden="1" x14ac:dyDescent="0.25">
      <c r="A894" s="93" t="s">
        <v>2596</v>
      </c>
      <c r="B894" s="92" t="s">
        <v>2597</v>
      </c>
      <c r="C894" s="93" t="s">
        <v>863</v>
      </c>
      <c r="D894" s="94">
        <v>4</v>
      </c>
    </row>
    <row r="895" spans="1:4" hidden="1" x14ac:dyDescent="0.25">
      <c r="A895" s="93" t="s">
        <v>2598</v>
      </c>
      <c r="B895" s="92" t="s">
        <v>2599</v>
      </c>
      <c r="C895" s="93" t="s">
        <v>873</v>
      </c>
      <c r="D895" s="94">
        <v>425</v>
      </c>
    </row>
    <row r="896" spans="1:4" hidden="1" x14ac:dyDescent="0.25">
      <c r="A896" s="93" t="s">
        <v>2600</v>
      </c>
      <c r="B896" s="92" t="s">
        <v>2601</v>
      </c>
      <c r="C896" s="93" t="s">
        <v>873</v>
      </c>
      <c r="D896" s="94">
        <v>131</v>
      </c>
    </row>
    <row r="897" spans="1:4" hidden="1" x14ac:dyDescent="0.25">
      <c r="A897" s="93" t="s">
        <v>2602</v>
      </c>
      <c r="B897" s="92" t="s">
        <v>2603</v>
      </c>
      <c r="C897" s="93" t="s">
        <v>873</v>
      </c>
      <c r="D897" s="94">
        <v>150</v>
      </c>
    </row>
    <row r="898" spans="1:4" hidden="1" x14ac:dyDescent="0.25">
      <c r="A898" s="93" t="s">
        <v>282</v>
      </c>
      <c r="B898" s="92" t="s">
        <v>2604</v>
      </c>
      <c r="C898" s="93" t="s">
        <v>873</v>
      </c>
      <c r="D898" s="94">
        <v>10</v>
      </c>
    </row>
    <row r="899" spans="1:4" hidden="1" x14ac:dyDescent="0.25">
      <c r="A899" s="93" t="s">
        <v>2605</v>
      </c>
      <c r="B899" s="92" t="s">
        <v>2606</v>
      </c>
      <c r="C899" s="93" t="s">
        <v>856</v>
      </c>
      <c r="D899" s="94">
        <v>3</v>
      </c>
    </row>
    <row r="900" spans="1:4" hidden="1" x14ac:dyDescent="0.25">
      <c r="A900" s="93" t="s">
        <v>283</v>
      </c>
      <c r="B900" s="92" t="s">
        <v>2607</v>
      </c>
      <c r="C900" s="93" t="s">
        <v>856</v>
      </c>
      <c r="D900" s="94">
        <v>8</v>
      </c>
    </row>
    <row r="901" spans="1:4" hidden="1" x14ac:dyDescent="0.25">
      <c r="A901" s="93" t="s">
        <v>2608</v>
      </c>
      <c r="B901" s="92" t="s">
        <v>2609</v>
      </c>
      <c r="C901" s="93" t="s">
        <v>856</v>
      </c>
      <c r="D901" s="94">
        <v>175</v>
      </c>
    </row>
    <row r="902" spans="1:4" hidden="1" x14ac:dyDescent="0.25">
      <c r="A902" s="93" t="s">
        <v>2610</v>
      </c>
      <c r="B902" s="92" t="s">
        <v>2611</v>
      </c>
      <c r="C902" s="93" t="s">
        <v>863</v>
      </c>
      <c r="D902" s="94">
        <v>1</v>
      </c>
    </row>
    <row r="903" spans="1:4" hidden="1" x14ac:dyDescent="0.25">
      <c r="A903" s="93" t="s">
        <v>2612</v>
      </c>
      <c r="B903" s="92" t="s">
        <v>2613</v>
      </c>
      <c r="C903" s="93" t="s">
        <v>863</v>
      </c>
      <c r="D903" s="94">
        <v>14</v>
      </c>
    </row>
    <row r="904" spans="1:4" hidden="1" x14ac:dyDescent="0.25">
      <c r="A904" s="93" t="s">
        <v>2614</v>
      </c>
      <c r="B904" s="92" t="s">
        <v>2615</v>
      </c>
      <c r="C904" s="93" t="s">
        <v>863</v>
      </c>
      <c r="D904" s="94">
        <v>3</v>
      </c>
    </row>
    <row r="905" spans="1:4" hidden="1" x14ac:dyDescent="0.25">
      <c r="A905" s="93" t="s">
        <v>2616</v>
      </c>
      <c r="B905" s="92" t="s">
        <v>2617</v>
      </c>
      <c r="C905" s="93" t="s">
        <v>863</v>
      </c>
      <c r="D905" s="94">
        <v>61</v>
      </c>
    </row>
    <row r="906" spans="1:4" hidden="1" x14ac:dyDescent="0.25">
      <c r="A906" s="93" t="s">
        <v>2618</v>
      </c>
      <c r="B906" s="92" t="s">
        <v>2619</v>
      </c>
      <c r="C906" s="93" t="s">
        <v>863</v>
      </c>
      <c r="D906" s="94">
        <v>59</v>
      </c>
    </row>
    <row r="907" spans="1:4" hidden="1" x14ac:dyDescent="0.25">
      <c r="A907" s="93" t="s">
        <v>2620</v>
      </c>
      <c r="B907" s="92" t="s">
        <v>2621</v>
      </c>
      <c r="C907" s="93" t="s">
        <v>863</v>
      </c>
      <c r="D907" s="94">
        <v>65</v>
      </c>
    </row>
    <row r="908" spans="1:4" hidden="1" x14ac:dyDescent="0.25">
      <c r="A908" s="93" t="s">
        <v>2622</v>
      </c>
      <c r="B908" s="92" t="s">
        <v>2623</v>
      </c>
      <c r="C908" s="93" t="s">
        <v>863</v>
      </c>
      <c r="D908" s="94">
        <v>2</v>
      </c>
    </row>
    <row r="909" spans="1:4" hidden="1" x14ac:dyDescent="0.25">
      <c r="A909" s="93" t="s">
        <v>2624</v>
      </c>
      <c r="B909" s="92" t="s">
        <v>2625</v>
      </c>
      <c r="C909" s="93" t="s">
        <v>863</v>
      </c>
      <c r="D909" s="94">
        <v>1</v>
      </c>
    </row>
    <row r="910" spans="1:4" hidden="1" x14ac:dyDescent="0.25">
      <c r="A910" s="93" t="s">
        <v>2626</v>
      </c>
      <c r="B910" s="92" t="s">
        <v>2627</v>
      </c>
      <c r="C910" s="93" t="s">
        <v>863</v>
      </c>
      <c r="D910" s="94">
        <v>13</v>
      </c>
    </row>
    <row r="911" spans="1:4" hidden="1" x14ac:dyDescent="0.25">
      <c r="A911" s="93" t="s">
        <v>2628</v>
      </c>
      <c r="B911" s="92" t="s">
        <v>2629</v>
      </c>
      <c r="C911" s="93" t="s">
        <v>863</v>
      </c>
      <c r="D911" s="94">
        <v>43</v>
      </c>
    </row>
    <row r="912" spans="1:4" hidden="1" x14ac:dyDescent="0.25">
      <c r="A912" s="93" t="s">
        <v>2630</v>
      </c>
      <c r="B912" s="92" t="s">
        <v>2631</v>
      </c>
      <c r="C912" s="93" t="s">
        <v>863</v>
      </c>
      <c r="D912" s="94">
        <v>7</v>
      </c>
    </row>
    <row r="913" spans="1:4" hidden="1" x14ac:dyDescent="0.25">
      <c r="A913" s="93" t="s">
        <v>2632</v>
      </c>
      <c r="B913" s="92" t="s">
        <v>2633</v>
      </c>
      <c r="C913" s="93" t="s">
        <v>863</v>
      </c>
      <c r="D913" s="94">
        <v>26</v>
      </c>
    </row>
    <row r="914" spans="1:4" hidden="1" x14ac:dyDescent="0.25">
      <c r="A914" s="93" t="s">
        <v>2634</v>
      </c>
      <c r="B914" s="92" t="s">
        <v>2635</v>
      </c>
      <c r="C914" s="93" t="s">
        <v>863</v>
      </c>
      <c r="D914" s="94">
        <v>1</v>
      </c>
    </row>
    <row r="915" spans="1:4" hidden="1" x14ac:dyDescent="0.25">
      <c r="A915" s="93" t="s">
        <v>2636</v>
      </c>
      <c r="B915" s="92" t="s">
        <v>2637</v>
      </c>
      <c r="C915" s="93" t="s">
        <v>863</v>
      </c>
      <c r="D915" s="94">
        <v>64</v>
      </c>
    </row>
    <row r="916" spans="1:4" hidden="1" x14ac:dyDescent="0.25">
      <c r="A916" s="93" t="s">
        <v>2638</v>
      </c>
      <c r="B916" s="92" t="s">
        <v>2639</v>
      </c>
      <c r="C916" s="93" t="s">
        <v>856</v>
      </c>
      <c r="D916" s="94">
        <v>54</v>
      </c>
    </row>
    <row r="917" spans="1:4" hidden="1" x14ac:dyDescent="0.25">
      <c r="A917" s="93" t="s">
        <v>2640</v>
      </c>
      <c r="B917" s="92" t="s">
        <v>2641</v>
      </c>
      <c r="C917" s="93" t="s">
        <v>853</v>
      </c>
      <c r="D917" s="94">
        <v>72</v>
      </c>
    </row>
    <row r="918" spans="1:4" hidden="1" x14ac:dyDescent="0.25">
      <c r="A918" s="93" t="s">
        <v>2642</v>
      </c>
      <c r="B918" s="92" t="s">
        <v>2643</v>
      </c>
      <c r="C918" s="93" t="s">
        <v>856</v>
      </c>
      <c r="D918" s="94">
        <v>6</v>
      </c>
    </row>
    <row r="919" spans="1:4" hidden="1" x14ac:dyDescent="0.25">
      <c r="A919" s="93" t="s">
        <v>2644</v>
      </c>
      <c r="B919" s="92" t="s">
        <v>2645</v>
      </c>
      <c r="C919" s="93" t="s">
        <v>856</v>
      </c>
      <c r="D919" s="94">
        <v>3</v>
      </c>
    </row>
    <row r="920" spans="1:4" hidden="1" x14ac:dyDescent="0.25">
      <c r="A920" s="93" t="s">
        <v>2646</v>
      </c>
      <c r="B920" s="92" t="s">
        <v>2647</v>
      </c>
      <c r="C920" s="93" t="s">
        <v>853</v>
      </c>
      <c r="D920" s="94">
        <v>5</v>
      </c>
    </row>
    <row r="921" spans="1:4" hidden="1" x14ac:dyDescent="0.25">
      <c r="A921" s="93" t="s">
        <v>2648</v>
      </c>
      <c r="B921" s="92" t="s">
        <v>2649</v>
      </c>
      <c r="C921" s="93" t="s">
        <v>853</v>
      </c>
      <c r="D921" s="94">
        <v>9</v>
      </c>
    </row>
    <row r="922" spans="1:4" hidden="1" x14ac:dyDescent="0.25">
      <c r="A922" s="93" t="s">
        <v>854</v>
      </c>
      <c r="B922" s="92" t="s">
        <v>855</v>
      </c>
      <c r="C922" s="93" t="s">
        <v>856</v>
      </c>
      <c r="D922" s="94">
        <v>58</v>
      </c>
    </row>
    <row r="923" spans="1:4" hidden="1" x14ac:dyDescent="0.25">
      <c r="A923" s="93" t="s">
        <v>2650</v>
      </c>
      <c r="B923" s="92" t="s">
        <v>2651</v>
      </c>
      <c r="C923" s="93" t="s">
        <v>863</v>
      </c>
      <c r="D923" s="94">
        <v>11</v>
      </c>
    </row>
    <row r="924" spans="1:4" hidden="1" x14ac:dyDescent="0.25">
      <c r="A924" s="93" t="s">
        <v>2652</v>
      </c>
      <c r="B924" s="92" t="s">
        <v>2653</v>
      </c>
      <c r="C924" s="93" t="s">
        <v>856</v>
      </c>
      <c r="D924" s="94">
        <v>3</v>
      </c>
    </row>
    <row r="925" spans="1:4" hidden="1" x14ac:dyDescent="0.25">
      <c r="A925" s="93" t="s">
        <v>2654</v>
      </c>
      <c r="B925" s="92" t="s">
        <v>2655</v>
      </c>
      <c r="C925" s="93" t="s">
        <v>856</v>
      </c>
      <c r="D925" s="94">
        <v>3</v>
      </c>
    </row>
    <row r="926" spans="1:4" hidden="1" x14ac:dyDescent="0.25">
      <c r="A926" s="93" t="s">
        <v>2656</v>
      </c>
      <c r="B926" s="92" t="s">
        <v>2657</v>
      </c>
      <c r="C926" s="93" t="s">
        <v>856</v>
      </c>
      <c r="D926" s="94">
        <v>3</v>
      </c>
    </row>
    <row r="927" spans="1:4" hidden="1" x14ac:dyDescent="0.25">
      <c r="A927" s="93" t="s">
        <v>2658</v>
      </c>
      <c r="B927" s="92" t="s">
        <v>2659</v>
      </c>
      <c r="C927" s="93" t="s">
        <v>856</v>
      </c>
      <c r="D927" s="94">
        <v>3</v>
      </c>
    </row>
    <row r="928" spans="1:4" hidden="1" x14ac:dyDescent="0.25">
      <c r="A928" s="93" t="s">
        <v>2660</v>
      </c>
      <c r="B928" s="92" t="s">
        <v>2661</v>
      </c>
      <c r="C928" s="93" t="s">
        <v>856</v>
      </c>
      <c r="D928" s="94">
        <v>2</v>
      </c>
    </row>
    <row r="929" spans="1:4" hidden="1" x14ac:dyDescent="0.25">
      <c r="A929" s="93" t="s">
        <v>2662</v>
      </c>
      <c r="B929" s="92" t="s">
        <v>2663</v>
      </c>
      <c r="C929" s="93" t="s">
        <v>947</v>
      </c>
      <c r="D929" s="94">
        <v>1</v>
      </c>
    </row>
    <row r="930" spans="1:4" hidden="1" x14ac:dyDescent="0.25">
      <c r="A930" s="93" t="s">
        <v>2664</v>
      </c>
      <c r="B930" s="92" t="s">
        <v>2665</v>
      </c>
      <c r="C930" s="93" t="s">
        <v>947</v>
      </c>
      <c r="D930" s="94">
        <v>1</v>
      </c>
    </row>
    <row r="931" spans="1:4" hidden="1" x14ac:dyDescent="0.25">
      <c r="A931" s="93" t="s">
        <v>2666</v>
      </c>
      <c r="B931" s="92" t="s">
        <v>2667</v>
      </c>
      <c r="C931" s="93" t="s">
        <v>856</v>
      </c>
      <c r="D931" s="94">
        <v>5</v>
      </c>
    </row>
    <row r="932" spans="1:4" hidden="1" x14ac:dyDescent="0.25">
      <c r="A932" s="93" t="s">
        <v>2668</v>
      </c>
      <c r="B932" s="92" t="s">
        <v>2669</v>
      </c>
      <c r="C932" s="93" t="s">
        <v>856</v>
      </c>
      <c r="D932" s="94">
        <v>5</v>
      </c>
    </row>
    <row r="933" spans="1:4" hidden="1" x14ac:dyDescent="0.25">
      <c r="A933" s="93" t="s">
        <v>2670</v>
      </c>
      <c r="B933" s="92" t="s">
        <v>2671</v>
      </c>
      <c r="C933" s="93" t="s">
        <v>856</v>
      </c>
      <c r="D933" s="94">
        <v>5</v>
      </c>
    </row>
    <row r="934" spans="1:4" hidden="1" x14ac:dyDescent="0.25">
      <c r="A934" s="93" t="s">
        <v>2672</v>
      </c>
      <c r="B934" s="92" t="s">
        <v>2673</v>
      </c>
      <c r="C934" s="93" t="s">
        <v>856</v>
      </c>
      <c r="D934" s="94">
        <v>5</v>
      </c>
    </row>
    <row r="935" spans="1:4" hidden="1" x14ac:dyDescent="0.25">
      <c r="A935" s="93" t="s">
        <v>2674</v>
      </c>
      <c r="B935" s="92" t="s">
        <v>2675</v>
      </c>
      <c r="C935" s="93" t="s">
        <v>863</v>
      </c>
      <c r="D935" s="94">
        <v>6</v>
      </c>
    </row>
    <row r="936" spans="1:4" hidden="1" x14ac:dyDescent="0.25">
      <c r="A936" s="93" t="s">
        <v>2676</v>
      </c>
      <c r="B936" s="92" t="s">
        <v>2677</v>
      </c>
      <c r="C936" s="93" t="s">
        <v>863</v>
      </c>
      <c r="D936" s="94">
        <v>6</v>
      </c>
    </row>
    <row r="937" spans="1:4" hidden="1" x14ac:dyDescent="0.25">
      <c r="A937" s="93" t="s">
        <v>2678</v>
      </c>
      <c r="B937" s="92" t="s">
        <v>2679</v>
      </c>
      <c r="C937" s="93" t="s">
        <v>863</v>
      </c>
      <c r="D937" s="94">
        <v>6</v>
      </c>
    </row>
    <row r="938" spans="1:4" hidden="1" x14ac:dyDescent="0.25">
      <c r="A938" s="93" t="s">
        <v>2680</v>
      </c>
      <c r="B938" s="92" t="s">
        <v>2681</v>
      </c>
      <c r="C938" s="93" t="s">
        <v>863</v>
      </c>
      <c r="D938" s="94">
        <v>6</v>
      </c>
    </row>
    <row r="939" spans="1:4" hidden="1" x14ac:dyDescent="0.25">
      <c r="A939" s="93" t="s">
        <v>2682</v>
      </c>
      <c r="B939" s="92" t="s">
        <v>2683</v>
      </c>
      <c r="C939" s="93" t="s">
        <v>856</v>
      </c>
      <c r="D939" s="94">
        <v>4</v>
      </c>
    </row>
    <row r="940" spans="1:4" hidden="1" x14ac:dyDescent="0.25">
      <c r="A940" s="93" t="s">
        <v>2684</v>
      </c>
      <c r="B940" s="92" t="s">
        <v>2685</v>
      </c>
      <c r="C940" s="93" t="s">
        <v>947</v>
      </c>
      <c r="D940" s="94">
        <v>3</v>
      </c>
    </row>
    <row r="941" spans="1:4" hidden="1" x14ac:dyDescent="0.25">
      <c r="A941" s="93" t="s">
        <v>2686</v>
      </c>
      <c r="B941" s="92" t="s">
        <v>2687</v>
      </c>
      <c r="C941" s="93" t="s">
        <v>856</v>
      </c>
      <c r="D941" s="94">
        <v>4</v>
      </c>
    </row>
    <row r="942" spans="1:4" hidden="1" x14ac:dyDescent="0.25">
      <c r="A942" s="93" t="s">
        <v>2688</v>
      </c>
      <c r="B942" s="92" t="s">
        <v>2689</v>
      </c>
      <c r="C942" s="93" t="s">
        <v>856</v>
      </c>
      <c r="D942" s="94">
        <v>4</v>
      </c>
    </row>
    <row r="943" spans="1:4" hidden="1" x14ac:dyDescent="0.25">
      <c r="A943" s="93" t="s">
        <v>2690</v>
      </c>
      <c r="B943" s="92" t="s">
        <v>2691</v>
      </c>
      <c r="C943" s="93" t="s">
        <v>856</v>
      </c>
      <c r="D943" s="94">
        <v>5</v>
      </c>
    </row>
    <row r="944" spans="1:4" hidden="1" x14ac:dyDescent="0.25">
      <c r="A944" s="93" t="s">
        <v>2692</v>
      </c>
      <c r="B944" s="92" t="s">
        <v>2693</v>
      </c>
      <c r="C944" s="93" t="s">
        <v>856</v>
      </c>
      <c r="D944" s="94">
        <v>2</v>
      </c>
    </row>
    <row r="945" spans="1:4" hidden="1" x14ac:dyDescent="0.25">
      <c r="A945" s="93" t="s">
        <v>2694</v>
      </c>
      <c r="B945" s="92" t="s">
        <v>2695</v>
      </c>
      <c r="C945" s="93" t="s">
        <v>856</v>
      </c>
      <c r="D945" s="94">
        <v>3</v>
      </c>
    </row>
    <row r="946" spans="1:4" hidden="1" x14ac:dyDescent="0.25">
      <c r="A946" s="93" t="s">
        <v>2696</v>
      </c>
      <c r="B946" s="92" t="s">
        <v>2697</v>
      </c>
      <c r="C946" s="93" t="s">
        <v>856</v>
      </c>
      <c r="D946" s="94">
        <v>3</v>
      </c>
    </row>
    <row r="947" spans="1:4" hidden="1" x14ac:dyDescent="0.25">
      <c r="A947" s="93" t="s">
        <v>2698</v>
      </c>
      <c r="B947" s="92" t="s">
        <v>2699</v>
      </c>
      <c r="C947" s="93" t="s">
        <v>856</v>
      </c>
      <c r="D947" s="94">
        <v>4</v>
      </c>
    </row>
    <row r="948" spans="1:4" hidden="1" x14ac:dyDescent="0.25">
      <c r="A948" s="93" t="s">
        <v>2700</v>
      </c>
      <c r="B948" s="92" t="s">
        <v>2701</v>
      </c>
      <c r="C948" s="93" t="s">
        <v>856</v>
      </c>
      <c r="D948" s="94">
        <v>4</v>
      </c>
    </row>
    <row r="949" spans="1:4" hidden="1" x14ac:dyDescent="0.25">
      <c r="A949" s="93" t="s">
        <v>2702</v>
      </c>
      <c r="B949" s="92" t="s">
        <v>2703</v>
      </c>
      <c r="C949" s="93" t="s">
        <v>856</v>
      </c>
      <c r="D949" s="94">
        <v>4</v>
      </c>
    </row>
    <row r="950" spans="1:4" hidden="1" x14ac:dyDescent="0.25">
      <c r="A950" s="93" t="s">
        <v>2704</v>
      </c>
      <c r="B950" s="92" t="s">
        <v>2705</v>
      </c>
      <c r="C950" s="93" t="s">
        <v>856</v>
      </c>
      <c r="D950" s="94">
        <v>1</v>
      </c>
    </row>
    <row r="951" spans="1:4" hidden="1" x14ac:dyDescent="0.25">
      <c r="A951" s="93" t="s">
        <v>2706</v>
      </c>
      <c r="B951" s="92" t="s">
        <v>2707</v>
      </c>
      <c r="C951" s="93" t="s">
        <v>856</v>
      </c>
      <c r="D951" s="94">
        <v>4</v>
      </c>
    </row>
    <row r="952" spans="1:4" hidden="1" x14ac:dyDescent="0.25">
      <c r="A952" s="93" t="s">
        <v>2708</v>
      </c>
      <c r="B952" s="92" t="s">
        <v>2709</v>
      </c>
      <c r="C952" s="93" t="s">
        <v>856</v>
      </c>
      <c r="D952" s="94">
        <v>4</v>
      </c>
    </row>
    <row r="953" spans="1:4" hidden="1" x14ac:dyDescent="0.25">
      <c r="A953" s="93" t="s">
        <v>2710</v>
      </c>
      <c r="B953" s="92" t="s">
        <v>2711</v>
      </c>
      <c r="C953" s="93" t="s">
        <v>863</v>
      </c>
      <c r="D953" s="94">
        <v>2</v>
      </c>
    </row>
    <row r="954" spans="1:4" hidden="1" x14ac:dyDescent="0.25">
      <c r="A954" s="93" t="s">
        <v>2712</v>
      </c>
      <c r="B954" s="92" t="s">
        <v>2713</v>
      </c>
      <c r="C954" s="93" t="s">
        <v>873</v>
      </c>
      <c r="D954" s="94">
        <v>19</v>
      </c>
    </row>
    <row r="955" spans="1:4" hidden="1" x14ac:dyDescent="0.25">
      <c r="A955" s="93" t="s">
        <v>978</v>
      </c>
      <c r="B955" s="92" t="s">
        <v>979</v>
      </c>
      <c r="C955" s="93" t="s">
        <v>863</v>
      </c>
      <c r="D955" s="94">
        <v>2</v>
      </c>
    </row>
    <row r="956" spans="1:4" hidden="1" x14ac:dyDescent="0.25">
      <c r="A956" s="93" t="s">
        <v>851</v>
      </c>
      <c r="B956" s="92" t="s">
        <v>852</v>
      </c>
      <c r="C956" s="93" t="s">
        <v>853</v>
      </c>
      <c r="D956" s="94">
        <v>2</v>
      </c>
    </row>
    <row r="957" spans="1:4" hidden="1" x14ac:dyDescent="0.25">
      <c r="A957" s="93" t="s">
        <v>857</v>
      </c>
      <c r="B957" s="92" t="s">
        <v>858</v>
      </c>
      <c r="C957" s="93" t="s">
        <v>856</v>
      </c>
      <c r="D957" s="94">
        <v>60</v>
      </c>
    </row>
    <row r="958" spans="1:4" hidden="1" x14ac:dyDescent="0.25">
      <c r="A958" s="93" t="s">
        <v>2556</v>
      </c>
      <c r="B958" s="92" t="s">
        <v>2557</v>
      </c>
      <c r="C958" s="93" t="s">
        <v>856</v>
      </c>
      <c r="D958" s="94">
        <v>2</v>
      </c>
    </row>
    <row r="959" spans="1:4" hidden="1" x14ac:dyDescent="0.25">
      <c r="A959" s="93" t="s">
        <v>941</v>
      </c>
      <c r="B959" s="92" t="s">
        <v>942</v>
      </c>
      <c r="C959" s="93" t="s">
        <v>856</v>
      </c>
      <c r="D959" s="94">
        <v>1928</v>
      </c>
    </row>
    <row r="960" spans="1:4" hidden="1" x14ac:dyDescent="0.25">
      <c r="A960" s="93" t="s">
        <v>976</v>
      </c>
      <c r="B960" s="92" t="s">
        <v>977</v>
      </c>
      <c r="C960" s="93" t="s">
        <v>863</v>
      </c>
      <c r="D960" s="94">
        <v>2</v>
      </c>
    </row>
    <row r="961" spans="1:4" hidden="1" x14ac:dyDescent="0.25">
      <c r="A961" s="93" t="s">
        <v>978</v>
      </c>
      <c r="B961" s="92" t="s">
        <v>979</v>
      </c>
      <c r="C961" s="93" t="s">
        <v>863</v>
      </c>
      <c r="D961" s="94">
        <v>122</v>
      </c>
    </row>
    <row r="962" spans="1:4" hidden="1" x14ac:dyDescent="0.25">
      <c r="A962" s="93" t="s">
        <v>1074</v>
      </c>
      <c r="B962" s="92" t="s">
        <v>1075</v>
      </c>
      <c r="C962" s="93" t="s">
        <v>856</v>
      </c>
      <c r="D962" s="94">
        <v>1381</v>
      </c>
    </row>
    <row r="963" spans="1:4" hidden="1" x14ac:dyDescent="0.25">
      <c r="A963" s="93" t="s">
        <v>857</v>
      </c>
      <c r="B963" s="92" t="s">
        <v>858</v>
      </c>
      <c r="C963" s="93" t="s">
        <v>856</v>
      </c>
      <c r="D963" s="94">
        <v>226</v>
      </c>
    </row>
    <row r="964" spans="1:4" hidden="1" x14ac:dyDescent="0.25">
      <c r="A964" s="93" t="s">
        <v>1082</v>
      </c>
      <c r="B964" s="92" t="s">
        <v>1083</v>
      </c>
      <c r="C964" s="93" t="s">
        <v>856</v>
      </c>
      <c r="D964" s="94">
        <v>784</v>
      </c>
    </row>
    <row r="965" spans="1:4" hidden="1" x14ac:dyDescent="0.25">
      <c r="A965" s="93" t="s">
        <v>2714</v>
      </c>
      <c r="B965" s="92" t="s">
        <v>2715</v>
      </c>
      <c r="C965" s="93" t="s">
        <v>863</v>
      </c>
      <c r="D965" s="94">
        <v>339</v>
      </c>
    </row>
    <row r="966" spans="1:4" hidden="1" x14ac:dyDescent="0.25">
      <c r="A966" s="93" t="s">
        <v>2716</v>
      </c>
      <c r="B966" s="92" t="s">
        <v>2717</v>
      </c>
      <c r="C966" s="93" t="s">
        <v>863</v>
      </c>
      <c r="D966" s="94">
        <v>10</v>
      </c>
    </row>
    <row r="967" spans="1:4" hidden="1" x14ac:dyDescent="0.25">
      <c r="A967" s="93" t="s">
        <v>2084</v>
      </c>
      <c r="B967" s="92" t="s">
        <v>2085</v>
      </c>
      <c r="C967" s="93" t="s">
        <v>856</v>
      </c>
      <c r="D967" s="94">
        <v>452</v>
      </c>
    </row>
    <row r="968" spans="1:4" hidden="1" x14ac:dyDescent="0.25">
      <c r="A968" s="93" t="s">
        <v>2167</v>
      </c>
      <c r="B968" s="92" t="s">
        <v>2168</v>
      </c>
      <c r="C968" s="93" t="s">
        <v>868</v>
      </c>
      <c r="D968" s="94">
        <v>440</v>
      </c>
    </row>
    <row r="969" spans="1:4" hidden="1" x14ac:dyDescent="0.25">
      <c r="A969" s="93" t="s">
        <v>2306</v>
      </c>
      <c r="B969" s="92" t="s">
        <v>2307</v>
      </c>
      <c r="C969" s="93" t="s">
        <v>853</v>
      </c>
      <c r="D969" s="94">
        <v>50</v>
      </c>
    </row>
    <row r="970" spans="1:4" hidden="1" x14ac:dyDescent="0.25">
      <c r="A970" s="93" t="s">
        <v>2308</v>
      </c>
      <c r="B970" s="92" t="s">
        <v>2309</v>
      </c>
      <c r="C970" s="93" t="s">
        <v>853</v>
      </c>
      <c r="D970" s="94">
        <v>80</v>
      </c>
    </row>
    <row r="971" spans="1:4" hidden="1" x14ac:dyDescent="0.25">
      <c r="A971" s="93" t="s">
        <v>851</v>
      </c>
      <c r="B971" s="92" t="s">
        <v>852</v>
      </c>
      <c r="C971" s="93" t="s">
        <v>853</v>
      </c>
      <c r="D971" s="94">
        <v>257</v>
      </c>
    </row>
    <row r="972" spans="1:4" hidden="1" x14ac:dyDescent="0.25">
      <c r="A972" s="93" t="s">
        <v>2546</v>
      </c>
      <c r="B972" s="92" t="s">
        <v>2547</v>
      </c>
      <c r="C972" s="93" t="s">
        <v>856</v>
      </c>
      <c r="D972" s="94">
        <v>113</v>
      </c>
    </row>
    <row r="973" spans="1:4" hidden="1" x14ac:dyDescent="0.25">
      <c r="A973" s="93" t="s">
        <v>2548</v>
      </c>
      <c r="B973" s="92" t="s">
        <v>2549</v>
      </c>
      <c r="C973" s="93" t="s">
        <v>856</v>
      </c>
      <c r="D973" s="94">
        <v>328</v>
      </c>
    </row>
    <row r="974" spans="1:4" hidden="1" x14ac:dyDescent="0.25">
      <c r="A974" s="93" t="s">
        <v>2550</v>
      </c>
      <c r="B974" s="92" t="s">
        <v>2551</v>
      </c>
      <c r="C974" s="93" t="s">
        <v>856</v>
      </c>
      <c r="D974" s="94">
        <v>353</v>
      </c>
    </row>
    <row r="975" spans="1:4" hidden="1" x14ac:dyDescent="0.25">
      <c r="A975" s="93" t="s">
        <v>2552</v>
      </c>
      <c r="B975" s="92" t="s">
        <v>2553</v>
      </c>
      <c r="C975" s="93" t="s">
        <v>856</v>
      </c>
      <c r="D975" s="94">
        <v>405</v>
      </c>
    </row>
    <row r="976" spans="1:4" hidden="1" x14ac:dyDescent="0.25">
      <c r="A976" s="93" t="s">
        <v>2556</v>
      </c>
      <c r="B976" s="92" t="s">
        <v>2557</v>
      </c>
      <c r="C976" s="93" t="s">
        <v>856</v>
      </c>
      <c r="D976" s="94">
        <v>145</v>
      </c>
    </row>
    <row r="977" spans="1:4" hidden="1" x14ac:dyDescent="0.25">
      <c r="A977" s="93" t="s">
        <v>854</v>
      </c>
      <c r="B977" s="92" t="s">
        <v>855</v>
      </c>
      <c r="C977" s="93" t="s">
        <v>856</v>
      </c>
      <c r="D977" s="94">
        <v>324</v>
      </c>
    </row>
  </sheetData>
  <autoFilter ref="A1:D977" xr:uid="{0496BDF0-7F04-45D3-8673-2B5E357E044D}">
    <filterColumn colId="1">
      <filters>
        <filter val="ALGINATO PARA IMPRESSAO TIPO II PRESA NORMAL  PCT 454 G"/>
      </filters>
    </filterColumn>
  </autoFilter>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Mem. de Cálculo - Especificação</vt:lpstr>
      <vt:lpstr>MATERIAL ELÉTRICO</vt:lpstr>
      <vt:lpstr>Planilha1</vt:lpstr>
      <vt:lpstr>'MATERIAL ELÉTRICO'!Area_de_impressao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Nerd House</dc:creator>
  <cp:lastModifiedBy>Wanessa Peres Rabelo</cp:lastModifiedBy>
  <cp:lastPrinted>2022-08-16T13:00:34Z</cp:lastPrinted>
  <dcterms:created xsi:type="dcterms:W3CDTF">2020-11-24T17:08:37Z</dcterms:created>
  <dcterms:modified xsi:type="dcterms:W3CDTF">2022-08-16T13:18:38Z</dcterms:modified>
</cp:coreProperties>
</file>