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128.2023 - Pintura Poços de Caldas\01 - Fase Interna\09 - Edital &amp; Anexos\"/>
    </mc:Choice>
  </mc:AlternateContent>
  <xr:revisionPtr revIDLastSave="0" documentId="8_{98EC1AA7-34C1-4D7F-A407-BF2389F2817E}" xr6:coauthVersionLast="47" xr6:coauthVersionMax="47" xr10:uidLastSave="{00000000-0000-0000-0000-000000000000}"/>
  <bookViews>
    <workbookView xWindow="-120" yWindow="-120" windowWidth="29040" windowHeight="15840" xr2:uid="{BD9A3BD5-883E-41CA-B72E-8479BAA3EB98}"/>
  </bookViews>
  <sheets>
    <sheet name="ORÇAMENTO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ORÇAMENTO!$B$10:$N$110</definedName>
    <definedName name="_Order1" hidden="1">255</definedName>
    <definedName name="_Toc286419920" localSheetId="0">ORÇAMENTO!#REF!</definedName>
    <definedName name="_xlnm.Print_Area" localSheetId="0">ORÇAMENTO!$B$2:$O$52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ORÇAMENTO!$2:$10</definedName>
    <definedName name="Z_7809317B_5503_4722_9D35_5A4FE57E12E2_.wvu.FilterData" localSheetId="0" hidden="1">ORÇAMENTO!#REF!</definedName>
    <definedName name="Z_7809317B_5503_4722_9D35_5A4FE57E12E2_.wvu.PrintArea" localSheetId="0" hidden="1">ORÇAMENTO!#REF!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2" i="1" l="1"/>
  <c r="Q50" i="1"/>
  <c r="Q49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6" i="1"/>
  <c r="Q12" i="1"/>
  <c r="I8" i="1"/>
  <c r="C8" i="1"/>
  <c r="C7" i="1"/>
  <c r="C6" i="1"/>
  <c r="Q13" i="1" l="1"/>
  <c r="Q15" i="1"/>
  <c r="Q17" i="1" l="1"/>
  <c r="H52" i="1" l="1"/>
  <c r="G52" i="1"/>
  <c r="J52" i="1" l="1"/>
  <c r="F52" i="1"/>
</calcChain>
</file>

<file path=xl/sharedStrings.xml><?xml version="1.0" encoding="utf-8"?>
<sst xmlns="http://schemas.openxmlformats.org/spreadsheetml/2006/main" count="175" uniqueCount="119">
  <si>
    <t>SERVIÇO SOCIAL DO COMERCIO</t>
  </si>
  <si>
    <t>SERVIÇO:</t>
  </si>
  <si>
    <t>LOCAL :</t>
  </si>
  <si>
    <t>BDI SERV</t>
  </si>
  <si>
    <t>SINAPI DESONERADO REF.: SINAPI 11/2022</t>
  </si>
  <si>
    <t>PRAZO :</t>
  </si>
  <si>
    <t>ITEM</t>
  </si>
  <si>
    <t>DESCRIÇÃO DOS SERVIÇOS</t>
  </si>
  <si>
    <t>UNID.</t>
  </si>
  <si>
    <t>QUANT.</t>
  </si>
  <si>
    <t>PREÇO UNIT M.O.</t>
  </si>
  <si>
    <t>PREÇO UNIT MAT.</t>
  </si>
  <si>
    <t>PREÇO UNITARIO EQUIP.</t>
  </si>
  <si>
    <t>PREÇO UNIT.</t>
  </si>
  <si>
    <t>PREÇO TOTAL</t>
  </si>
  <si>
    <t>REFERENCIA</t>
  </si>
  <si>
    <t>CÓDIGO</t>
  </si>
  <si>
    <t>PREÇO UNIT EQUIP</t>
  </si>
  <si>
    <t>1.</t>
  </si>
  <si>
    <t>MOBILIZAÇÃO, DESMOBILIZAÇÃO, CANTEIRO DE SERVIÇOS, SERVIÇOS INICIAIS E EQUIPAMENTOS</t>
  </si>
  <si>
    <t>1.1</t>
  </si>
  <si>
    <t>Mobilização, desmobilização, instalação e manutenção de canteiro de serviços.</t>
  </si>
  <si>
    <t>unid.</t>
  </si>
  <si>
    <t>ADM LOCAL</t>
  </si>
  <si>
    <t>PLAN</t>
  </si>
  <si>
    <t>1.2</t>
  </si>
  <si>
    <t>Encarregado ou supervisor de serviços.</t>
  </si>
  <si>
    <t>mês</t>
  </si>
  <si>
    <t>SINAPI</t>
  </si>
  <si>
    <t>1.3</t>
  </si>
  <si>
    <t xml:space="preserve">Auxiliar técnico / Assistente de engenharia </t>
  </si>
  <si>
    <t>1.4</t>
  </si>
  <si>
    <t>Técnico de segurança.</t>
  </si>
  <si>
    <t>H</t>
  </si>
  <si>
    <t>1.5</t>
  </si>
  <si>
    <t>Caçambas capacidade 5 m³.</t>
  </si>
  <si>
    <t>LOCAL</t>
  </si>
  <si>
    <t>-</t>
  </si>
  <si>
    <t>1.6</t>
  </si>
  <si>
    <t xml:space="preserve">Locação de andaime metálico tipo fachadeiro, largura de 1,20 m x altura de 2,0 m por painel, incluindo diagonais em x, barras de ligação, sapatas e demais itens necessários a montagem (não inclui instalação) .                                                                                                                                                                                                                                                     </t>
  </si>
  <si>
    <t>m² x mês</t>
  </si>
  <si>
    <t>1.7</t>
  </si>
  <si>
    <t xml:space="preserve">Montagem e desmontagem de andaime modular fachadeiro, com piso metálico, para edificações com múltiplos pavimentos (exclusive andaime e limpeza). </t>
  </si>
  <si>
    <t>m²</t>
  </si>
  <si>
    <t>1.8</t>
  </si>
  <si>
    <t>Colocação de tela em andaime fachadeiro.</t>
  </si>
  <si>
    <t>2.</t>
  </si>
  <si>
    <t>EXECUÇÃO DE DEMOLIÇÕES, ARGAMASSAS, CONCRETOS E REVESTIMENTOS EM GERAL</t>
  </si>
  <si>
    <t>2.1</t>
  </si>
  <si>
    <t>Execução de chapisco britado em brita número 0 aplicado em alvenarias internas, externas, tetos e elementos estruturais, com espessura máxima de 1,00 cm, feito com argamassa industrializada, incluindo limpeza do substrato, mão de obra e material.</t>
  </si>
  <si>
    <t>87878</t>
  </si>
  <si>
    <t>2.2</t>
  </si>
  <si>
    <t>Execução de reboco aplicado sobre chapisco ou direto sobre substrato, espessura mínima de 0,50 cm feito com argamassa industrializada, incluindo mão de obra e material.</t>
  </si>
  <si>
    <t>87530</t>
  </si>
  <si>
    <t>2.3</t>
  </si>
  <si>
    <t>Aplicação de massa niveladora a base acrílica ou PVA sobre parede, incluindo remoção do revestimento atual, limpeza do substrato, mão de obra e material. Método executivo conforme NBR 13245. Material referência marca Coral ou equivalente.</t>
  </si>
  <si>
    <t>96131</t>
  </si>
  <si>
    <t>3.</t>
  </si>
  <si>
    <t>APLICAÇÃO DE PINTURA EM MEIO-FIO</t>
  </si>
  <si>
    <t>3.1</t>
  </si>
  <si>
    <t xml:space="preserve">Aplicação de pintura com tinta acrílica em meio-fio, cor concreto ou branco neve mão de obra e material. </t>
  </si>
  <si>
    <t>4.</t>
  </si>
  <si>
    <t>APLICAÇÃO DE PINTURA EM MURO INTERNO E EXTERNO</t>
  </si>
  <si>
    <t>4.1</t>
  </si>
  <si>
    <t xml:space="preserve">Aplicação de pintura com tinta acrílica em muro, cor concreto ou branco neve mão de obra e material. </t>
  </si>
  <si>
    <t>5.</t>
  </si>
  <si>
    <t>APLICAÇÃO DE PINTURA EM PAREDES DAS EDIFICAÇÕES</t>
  </si>
  <si>
    <t>5.1</t>
  </si>
  <si>
    <t>EDIFICAÇÕES POUSADAS</t>
  </si>
  <si>
    <t>5.1.1</t>
  </si>
  <si>
    <t xml:space="preserve">Aplicação de pintura com tinta acrílica em paredes externas das edificações com trabalho em altura, cor concreto ou branco neve mão de obra e material. </t>
  </si>
  <si>
    <t>5.2</t>
  </si>
  <si>
    <t>PRÉDIO ADMINISTRATIVO E CASA AMARELA</t>
  </si>
  <si>
    <t>5.2.1</t>
  </si>
  <si>
    <t>6.</t>
  </si>
  <si>
    <t>APLICAÇÃO DE PINTURA NA ÁREA DO GINÁSIO</t>
  </si>
  <si>
    <t>6.1</t>
  </si>
  <si>
    <t>PAREDE INTERNA GINÁSIO</t>
  </si>
  <si>
    <t>6.1.1</t>
  </si>
  <si>
    <t>Aplicação de pintura com tinta látex acrílica premium, cor branco gelo, em parede interna sobre ardósia, massa, argamassa tipo reboco, chapisco ou textura, 02 (duas) demãos, incluindo mão de obra e material. Método executivo conforme NBR 13245. Material referência marca Coral ou equivalente.</t>
  </si>
  <si>
    <t>6.2</t>
  </si>
  <si>
    <t>ARQUIBANCADA INTERNA GINÁSIO</t>
  </si>
  <si>
    <t>6.2.1</t>
  </si>
  <si>
    <t>Aplicação de pintura acrílica premium em piso cimentado tipo arquibancadas de quadras poliesportivas, mão de obra e material. Método executivo conforme NBR 13245. Material referência marca Sherwin Williams ou equivalente.</t>
  </si>
  <si>
    <t>6.3</t>
  </si>
  <si>
    <t>PAREDE EXTERNA GINÁSIO</t>
  </si>
  <si>
    <t>6.3.1</t>
  </si>
  <si>
    <t>Aplicação de pintura com tinta látex acrílica premium em parede externa sobre massa, argamassa tipo reboco, chapisco ou textura, 02 (duas) demãos, incluindo mão de obra e material. Método executivo conforme NBR 13245. Material referência marca Coral ou equivalente.</t>
  </si>
  <si>
    <t>7.</t>
  </si>
  <si>
    <t>PINTURA ESMALTE</t>
  </si>
  <si>
    <t>7.1</t>
  </si>
  <si>
    <t>Aplicação de pintura esmalte brilhante sobre todas as faces da superfície metálica tipo guarda-corpo, corrimão, janela e grade em ambiente interno ou externo em geral 02 (duas) demãos. Método executivo conforme NBR 13245.</t>
  </si>
  <si>
    <t>7.2</t>
  </si>
  <si>
    <t>Aplicação de pintura esmalte fosco sobre superfície metálica tipo guarda-corpo com corrimão,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</si>
  <si>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7.3</t>
  </si>
  <si>
    <t>Aplicação de pintura esmalte fosco sobre superfície metálica tipo alambrado,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</si>
  <si>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Aplicação de pintura esmalte fosco sobre superfície metálica tipo grelhas e tampas de caixas de passagem,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</si>
  <si>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7.4</t>
  </si>
  <si>
    <t>Aplicação de pintura acrílica premium em poste de iluminação altura 4 metros com 02 (duas) demãos, incluindo mão de obra e material. Método executivo conforme NBR 13245. Material referência marca Suvinil ou equivalente.</t>
  </si>
  <si>
    <t>7.5</t>
  </si>
  <si>
    <t>Aplicação de pintura esmalte fosco sobre superfície metálica tipo postes de iluminação ornamental,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</si>
  <si>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8.</t>
  </si>
  <si>
    <t>PREPARAÇÃO E APLICAÇÃO DE VERNIZ</t>
  </si>
  <si>
    <t>8.1</t>
  </si>
  <si>
    <t>Lixamento de madeira para aplicação de fundo ou pintura.</t>
  </si>
  <si>
    <t>8.2</t>
  </si>
  <si>
    <t>Aplicação de verniz premium em superfície de madeira, 02 (duas) demãos, incluindo mão de obra e material. Método executivo conforme NBR 13245. Material referência marca Coral ou equivalente.</t>
  </si>
  <si>
    <t>9.</t>
  </si>
  <si>
    <t>APLICAÇÃO DE PINTURA EPOXI</t>
  </si>
  <si>
    <t>9.1</t>
  </si>
  <si>
    <t>Pintura com tinta epoxídica de acabamento aplicada a rolo ou pincel sobre perfil metálico executado em fábrica (por demão).</t>
  </si>
  <si>
    <t xml:space="preserve">TOTAL GERAL </t>
  </si>
  <si>
    <t>5.673,52</t>
  </si>
  <si>
    <t>4.736,02</t>
  </si>
  <si>
    <t>97063</t>
  </si>
  <si>
    <t>97062</t>
  </si>
  <si>
    <t>88489</t>
  </si>
  <si>
    <t>102213</t>
  </si>
  <si>
    <t>ANEXO III - ORÇAMENTO BÁSICO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</si>
</sst>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0"/>
      <color theme="0" tint="-0.34998626667073579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theme="0" tint="-0.34998626667073579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10"/>
      <color theme="1"/>
      <name val="Arial Narrow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rgb="FF00B050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</cellStyleXfs>
  <cellXfs count="12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1" fontId="4" fillId="0" borderId="2" xfId="2" applyNumberFormat="1" applyFont="1" applyBorder="1" applyAlignment="1" applyProtection="1">
      <alignment vertical="center"/>
      <protection locked="0"/>
    </xf>
    <xf numFmtId="1" fontId="5" fillId="0" borderId="2" xfId="2" applyNumberFormat="1" applyFont="1" applyBorder="1" applyAlignment="1">
      <alignment vertical="center"/>
    </xf>
    <xf numFmtId="1" fontId="5" fillId="0" borderId="3" xfId="2" applyNumberFormat="1" applyFont="1" applyBorder="1" applyAlignment="1">
      <alignment vertical="center"/>
    </xf>
    <xf numFmtId="1" fontId="4" fillId="0" borderId="1" xfId="2" applyNumberFormat="1" applyFont="1" applyBorder="1" applyAlignment="1" applyProtection="1">
      <alignment horizontal="center" vertical="center" wrapText="1"/>
      <protection locked="0"/>
    </xf>
    <xf numFmtId="1" fontId="4" fillId="0" borderId="2" xfId="2" applyNumberFormat="1" applyFont="1" applyBorder="1" applyAlignment="1" applyProtection="1">
      <alignment horizontal="center" vertical="center"/>
      <protection locked="0"/>
    </xf>
    <xf numFmtId="44" fontId="4" fillId="0" borderId="2" xfId="3" applyFont="1" applyFill="1" applyBorder="1" applyAlignment="1" applyProtection="1">
      <alignment horizontal="center" vertical="center"/>
      <protection locked="0"/>
    </xf>
    <xf numFmtId="44" fontId="2" fillId="0" borderId="2" xfId="3" applyFont="1" applyFill="1" applyBorder="1" applyAlignment="1" applyProtection="1">
      <alignment horizontal="center" vertical="center" wrapText="1"/>
      <protection locked="0"/>
    </xf>
    <xf numFmtId="44" fontId="2" fillId="0" borderId="3" xfId="3" applyFont="1" applyFill="1" applyBorder="1" applyAlignment="1" applyProtection="1">
      <alignment horizontal="center" vertical="center" wrapText="1"/>
      <protection locked="0"/>
    </xf>
    <xf numFmtId="1" fontId="5" fillId="0" borderId="0" xfId="2" applyNumberFormat="1" applyFont="1" applyAlignment="1">
      <alignment vertical="center"/>
    </xf>
    <xf numFmtId="43" fontId="7" fillId="0" borderId="0" xfId="4" applyFont="1" applyFill="1" applyBorder="1" applyAlignment="1" applyProtection="1">
      <alignment horizontal="center" vertical="center" wrapText="1"/>
      <protection locked="0"/>
    </xf>
    <xf numFmtId="1" fontId="4" fillId="0" borderId="4" xfId="2" quotePrefix="1" applyNumberFormat="1" applyFont="1" applyBorder="1" applyAlignment="1" applyProtection="1">
      <alignment horizontal="center" vertical="center" wrapText="1"/>
      <protection locked="0"/>
    </xf>
    <xf numFmtId="1" fontId="4" fillId="0" borderId="0" xfId="2" applyNumberFormat="1" applyFont="1" applyAlignment="1" applyProtection="1">
      <alignment horizontal="center" vertical="center"/>
      <protection locked="0"/>
    </xf>
    <xf numFmtId="44" fontId="4" fillId="0" borderId="0" xfId="3" applyFont="1" applyFill="1" applyBorder="1" applyAlignment="1" applyProtection="1">
      <alignment horizontal="center" vertical="center"/>
      <protection locked="0"/>
    </xf>
    <xf numFmtId="43" fontId="4" fillId="0" borderId="0" xfId="4" quotePrefix="1" applyFont="1" applyFill="1" applyBorder="1" applyAlignment="1" applyProtection="1">
      <alignment horizontal="center" vertical="center"/>
      <protection locked="0"/>
    </xf>
    <xf numFmtId="44" fontId="4" fillId="0" borderId="5" xfId="3" quotePrefix="1" applyFont="1" applyFill="1" applyBorder="1" applyAlignment="1" applyProtection="1">
      <alignment horizontal="center" vertical="center"/>
      <protection locked="0"/>
    </xf>
    <xf numFmtId="43" fontId="9" fillId="0" borderId="0" xfId="4" quotePrefix="1" applyFont="1" applyFill="1" applyBorder="1" applyAlignment="1" applyProtection="1">
      <alignment horizontal="center" vertical="center"/>
      <protection locked="0"/>
    </xf>
    <xf numFmtId="44" fontId="4" fillId="0" borderId="0" xfId="3" quotePrefix="1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" fontId="2" fillId="0" borderId="0" xfId="4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2" applyNumberFormat="1" applyFont="1" applyAlignment="1" applyProtection="1">
      <alignment horizontal="right" vertical="center"/>
      <protection locked="0"/>
    </xf>
    <xf numFmtId="17" fontId="10" fillId="0" borderId="0" xfId="0" applyNumberFormat="1" applyFont="1" applyAlignment="1" applyProtection="1">
      <alignment horizontal="left" vertical="center"/>
      <protection locked="0"/>
    </xf>
    <xf numFmtId="17" fontId="10" fillId="0" borderId="5" xfId="0" applyNumberFormat="1" applyFont="1" applyBorder="1" applyAlignment="1" applyProtection="1">
      <alignment horizontal="left" vertical="center"/>
      <protection locked="0"/>
    </xf>
    <xf numFmtId="1" fontId="4" fillId="0" borderId="0" xfId="2" quotePrefix="1" applyNumberFormat="1" applyFont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right" vertical="center" wrapText="1"/>
      <protection locked="0"/>
    </xf>
    <xf numFmtId="1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center" vertical="center"/>
      <protection locked="0"/>
    </xf>
    <xf numFmtId="4" fontId="10" fillId="0" borderId="0" xfId="4" applyNumberFormat="1" applyFont="1" applyFill="1" applyBorder="1" applyAlignment="1" applyProtection="1">
      <alignment horizontal="center" vertical="center"/>
      <protection locked="0"/>
    </xf>
    <xf numFmtId="1" fontId="5" fillId="0" borderId="5" xfId="2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0" fillId="0" borderId="0" xfId="0" applyFont="1" applyAlignment="1" applyProtection="1">
      <alignment horizontal="center" vertical="center" wrapText="1"/>
      <protection locked="0"/>
    </xf>
    <xf numFmtId="4" fontId="10" fillId="0" borderId="0" xfId="0" applyNumberFormat="1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1" fontId="4" fillId="0" borderId="5" xfId="2" quotePrefix="1" applyNumberFormat="1" applyFont="1" applyBorder="1" applyAlignment="1" applyProtection="1">
      <alignment horizontal="center" vertical="center"/>
      <protection locked="0"/>
    </xf>
    <xf numFmtId="1" fontId="4" fillId="0" borderId="4" xfId="2" quotePrefix="1" applyNumberFormat="1" applyFont="1" applyBorder="1" applyAlignment="1" applyProtection="1">
      <alignment vertical="center" wrapText="1"/>
      <protection locked="0"/>
    </xf>
    <xf numFmtId="1" fontId="4" fillId="0" borderId="0" xfId="2" quotePrefix="1" applyNumberFormat="1" applyFont="1" applyAlignment="1" applyProtection="1">
      <alignment vertical="center"/>
      <protection locked="0"/>
    </xf>
    <xf numFmtId="1" fontId="4" fillId="0" borderId="0" xfId="2" quotePrefix="1" applyNumberFormat="1" applyFont="1" applyAlignment="1" applyProtection="1">
      <alignment horizontal="right" vertical="center"/>
      <protection locked="0"/>
    </xf>
    <xf numFmtId="1" fontId="4" fillId="0" borderId="5" xfId="2" quotePrefix="1" applyNumberFormat="1" applyFont="1" applyBorder="1" applyAlignment="1" applyProtection="1">
      <alignment horizontal="right" vertical="center"/>
      <protection locked="0"/>
    </xf>
    <xf numFmtId="43" fontId="7" fillId="0" borderId="0" xfId="4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10" fontId="10" fillId="0" borderId="0" xfId="0" applyNumberFormat="1" applyFont="1" applyAlignment="1" applyProtection="1">
      <alignment horizontal="center" vertical="center" wrapText="1"/>
      <protection locked="0"/>
    </xf>
    <xf numFmtId="10" fontId="4" fillId="0" borderId="5" xfId="1" applyNumberFormat="1" applyFont="1" applyFill="1" applyBorder="1" applyAlignment="1" applyProtection="1">
      <alignment horizontal="center" vertical="center"/>
      <protection locked="0"/>
    </xf>
    <xf numFmtId="43" fontId="4" fillId="0" borderId="4" xfId="4" applyFont="1" applyFill="1" applyBorder="1" applyAlignment="1">
      <alignment vertical="center" wrapText="1"/>
    </xf>
    <xf numFmtId="43" fontId="4" fillId="0" borderId="0" xfId="4" applyFont="1" applyFill="1" applyBorder="1" applyAlignment="1">
      <alignment vertical="center"/>
    </xf>
    <xf numFmtId="43" fontId="4" fillId="0" borderId="0" xfId="4" applyFont="1" applyFill="1" applyBorder="1" applyAlignment="1">
      <alignment horizontal="right" vertical="center"/>
    </xf>
    <xf numFmtId="43" fontId="4" fillId="0" borderId="5" xfId="4" applyFont="1" applyFill="1" applyBorder="1" applyAlignment="1">
      <alignment horizontal="right" vertical="center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4" fontId="2" fillId="0" borderId="7" xfId="0" applyNumberFormat="1" applyFont="1" applyBorder="1" applyAlignment="1" applyProtection="1">
      <alignment horizontal="center" vertical="center" wrapText="1"/>
      <protection locked="0"/>
    </xf>
    <xf numFmtId="1" fontId="5" fillId="0" borderId="7" xfId="2" applyNumberFormat="1" applyFont="1" applyBorder="1" applyAlignment="1" applyProtection="1">
      <alignment horizontal="right" vertical="center"/>
      <protection locked="0"/>
    </xf>
    <xf numFmtId="1" fontId="5" fillId="0" borderId="8" xfId="2" applyNumberFormat="1" applyFont="1" applyBorder="1" applyAlignment="1" applyProtection="1">
      <alignment horizontal="left" vertical="center"/>
      <protection locked="0"/>
    </xf>
    <xf numFmtId="1" fontId="5" fillId="0" borderId="4" xfId="2" applyNumberFormat="1" applyFont="1" applyBorder="1" applyAlignment="1">
      <alignment vertical="center" wrapText="1"/>
    </xf>
    <xf numFmtId="44" fontId="5" fillId="0" borderId="0" xfId="3" applyFont="1" applyFill="1" applyBorder="1" applyAlignment="1">
      <alignment vertical="center"/>
    </xf>
    <xf numFmtId="44" fontId="5" fillId="0" borderId="8" xfId="3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4" fontId="4" fillId="0" borderId="13" xfId="3" applyFont="1" applyFill="1" applyBorder="1" applyAlignment="1">
      <alignment horizontal="center" vertical="center" wrapText="1"/>
    </xf>
    <xf numFmtId="44" fontId="4" fillId="0" borderId="14" xfId="3" applyFont="1" applyFill="1" applyBorder="1" applyAlignment="1">
      <alignment horizontal="center" vertical="center" wrapText="1"/>
    </xf>
    <xf numFmtId="44" fontId="4" fillId="0" borderId="15" xfId="3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3" fontId="9" fillId="0" borderId="16" xfId="4" applyFont="1" applyFill="1" applyBorder="1" applyAlignment="1">
      <alignment horizontal="center" vertical="center" wrapText="1"/>
    </xf>
    <xf numFmtId="0" fontId="4" fillId="2" borderId="17" xfId="0" quotePrefix="1" applyFont="1" applyFill="1" applyBorder="1" applyAlignment="1">
      <alignment horizontal="left" vertical="center"/>
    </xf>
    <xf numFmtId="0" fontId="11" fillId="2" borderId="18" xfId="0" applyFont="1" applyFill="1" applyBorder="1" applyAlignment="1">
      <alignment horizontal="justify" vertical="center" wrapText="1"/>
    </xf>
    <xf numFmtId="1" fontId="4" fillId="2" borderId="19" xfId="0" quotePrefix="1" applyNumberFormat="1" applyFont="1" applyFill="1" applyBorder="1" applyAlignment="1">
      <alignment horizontal="center" vertical="center"/>
    </xf>
    <xf numFmtId="164" fontId="11" fillId="2" borderId="19" xfId="4" applyNumberFormat="1" applyFont="1" applyFill="1" applyBorder="1" applyAlignment="1">
      <alignment horizontal="center" vertical="center"/>
    </xf>
    <xf numFmtId="164" fontId="4" fillId="2" borderId="19" xfId="4" applyNumberFormat="1" applyFont="1" applyFill="1" applyBorder="1" applyAlignment="1">
      <alignment horizontal="right" vertical="center"/>
    </xf>
    <xf numFmtId="164" fontId="4" fillId="2" borderId="19" xfId="4" applyNumberFormat="1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44" fontId="4" fillId="2" borderId="19" xfId="3" applyFont="1" applyFill="1" applyBorder="1" applyAlignment="1">
      <alignment horizontal="center" vertical="center"/>
    </xf>
    <xf numFmtId="44" fontId="11" fillId="2" borderId="19" xfId="3" applyFont="1" applyFill="1" applyBorder="1" applyAlignment="1">
      <alignment horizontal="center" vertical="center"/>
    </xf>
    <xf numFmtId="44" fontId="12" fillId="2" borderId="20" xfId="3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43" fontId="7" fillId="0" borderId="21" xfId="4" applyFont="1" applyFill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12" fillId="0" borderId="21" xfId="0" applyFont="1" applyBorder="1" applyAlignment="1">
      <alignment horizontal="justify" vertical="center" wrapText="1"/>
    </xf>
    <xf numFmtId="0" fontId="5" fillId="0" borderId="21" xfId="0" applyFont="1" applyBorder="1" applyAlignment="1">
      <alignment horizontal="center" vertical="center"/>
    </xf>
    <xf numFmtId="2" fontId="12" fillId="0" borderId="21" xfId="0" applyNumberFormat="1" applyFont="1" applyBorder="1" applyAlignment="1">
      <alignment horizontal="center" vertical="center" wrapText="1"/>
    </xf>
    <xf numFmtId="44" fontId="5" fillId="0" borderId="21" xfId="3" applyFont="1" applyFill="1" applyBorder="1" applyAlignment="1">
      <alignment vertical="center"/>
    </xf>
    <xf numFmtId="44" fontId="5" fillId="0" borderId="22" xfId="3" applyFont="1" applyFill="1" applyBorder="1" applyAlignment="1">
      <alignment vertical="center"/>
    </xf>
    <xf numFmtId="43" fontId="5" fillId="0" borderId="17" xfId="5" applyFont="1" applyFill="1" applyBorder="1" applyAlignment="1">
      <alignment horizontal="center" vertical="center" wrapText="1"/>
    </xf>
    <xf numFmtId="0" fontId="13" fillId="0" borderId="23" xfId="6" quotePrefix="1" applyFont="1" applyBorder="1" applyAlignment="1">
      <alignment horizontal="center" vertical="center" wrapText="1"/>
    </xf>
    <xf numFmtId="44" fontId="5" fillId="0" borderId="21" xfId="3" applyFont="1" applyFill="1" applyBorder="1" applyAlignment="1">
      <alignment horizontal="center" vertical="center"/>
    </xf>
    <xf numFmtId="44" fontId="5" fillId="0" borderId="22" xfId="3" applyFont="1" applyFill="1" applyBorder="1" applyAlignment="1">
      <alignment horizontal="center" vertical="center"/>
    </xf>
    <xf numFmtId="44" fontId="5" fillId="0" borderId="20" xfId="3" applyFont="1" applyFill="1" applyBorder="1" applyAlignment="1">
      <alignment horizontal="center" vertical="center"/>
    </xf>
    <xf numFmtId="10" fontId="5" fillId="0" borderId="0" xfId="1" applyNumberFormat="1" applyFont="1" applyFill="1" applyBorder="1" applyAlignment="1">
      <alignment horizontal="center" vertical="center"/>
    </xf>
    <xf numFmtId="43" fontId="7" fillId="0" borderId="24" xfId="4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justify" vertical="center" wrapText="1"/>
    </xf>
    <xf numFmtId="44" fontId="15" fillId="3" borderId="27" xfId="3" quotePrefix="1" applyFont="1" applyFill="1" applyBorder="1" applyAlignment="1">
      <alignment horizontal="center" vertical="center"/>
    </xf>
    <xf numFmtId="44" fontId="15" fillId="3" borderId="15" xfId="3" applyFont="1" applyFill="1" applyBorder="1" applyAlignment="1">
      <alignment horizontal="right" vertical="center"/>
    </xf>
    <xf numFmtId="164" fontId="15" fillId="0" borderId="6" xfId="4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44" fontId="16" fillId="0" borderId="7" xfId="3" applyFont="1" applyFill="1" applyBorder="1" applyAlignment="1">
      <alignment horizontal="center" vertical="center"/>
    </xf>
    <xf numFmtId="44" fontId="16" fillId="0" borderId="8" xfId="3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43" fontId="17" fillId="0" borderId="24" xfId="4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9" fontId="5" fillId="0" borderId="0" xfId="1" applyFont="1" applyFill="1" applyBorder="1" applyAlignment="1">
      <alignment horizontal="center" vertical="center" wrapText="1"/>
    </xf>
    <xf numFmtId="44" fontId="5" fillId="0" borderId="0" xfId="3" applyFont="1" applyFill="1" applyBorder="1" applyAlignment="1">
      <alignment horizontal="center" vertical="center" wrapText="1"/>
    </xf>
    <xf numFmtId="164" fontId="5" fillId="0" borderId="0" xfId="4" applyNumberFormat="1" applyFont="1" applyFill="1" applyBorder="1" applyAlignment="1">
      <alignment horizontal="right" vertical="center"/>
    </xf>
    <xf numFmtId="164" fontId="5" fillId="0" borderId="0" xfId="4" applyNumberFormat="1" applyFont="1" applyFill="1" applyBorder="1" applyAlignment="1">
      <alignment horizontal="center" vertical="center" wrapText="1"/>
    </xf>
    <xf numFmtId="44" fontId="5" fillId="0" borderId="0" xfId="3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4" fontId="5" fillId="0" borderId="0" xfId="4" applyNumberFormat="1" applyFont="1" applyFill="1" applyBorder="1" applyAlignment="1">
      <alignment horizontal="center" vertical="center" wrapText="1"/>
    </xf>
    <xf numFmtId="2" fontId="5" fillId="0" borderId="0" xfId="4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5" fillId="3" borderId="26" xfId="0" quotePrefix="1" applyFont="1" applyFill="1" applyBorder="1" applyAlignment="1">
      <alignment horizontal="center" vertical="center"/>
    </xf>
    <xf numFmtId="0" fontId="15" fillId="3" borderId="27" xfId="0" quotePrefix="1" applyFont="1" applyFill="1" applyBorder="1" applyAlignment="1">
      <alignment horizontal="center" vertical="center"/>
    </xf>
  </cellXfs>
  <cellStyles count="7">
    <cellStyle name="Moeda 2" xfId="3" xr:uid="{B6EB5765-406E-411B-A4A2-7F8DC218B988}"/>
    <cellStyle name="Normal" xfId="0" builtinId="0"/>
    <cellStyle name="Normal_ListaALM" xfId="2" xr:uid="{D54900F2-1E03-43D4-94F6-0A49FC429977}"/>
    <cellStyle name="Normal_Pesquisa no referencial 10 de maio de 2013" xfId="6" xr:uid="{83E354F6-C4EC-4F5F-A4C3-C18063D04FFA}"/>
    <cellStyle name="Porcentagem" xfId="1" builtinId="5"/>
    <cellStyle name="Vírgula 2" xfId="4" xr:uid="{74FB006D-DE6C-4002-9B29-E5BB9C52CB1C}"/>
    <cellStyle name="Vírgula 2 2" xfId="5" xr:uid="{A4086047-1C35-4BF3-A8E6-C5903ABF0E68}"/>
  </cellStyles>
  <dxfs count="7">
    <dxf>
      <font>
        <b/>
        <i val="0"/>
        <color auto="1"/>
      </font>
      <fill>
        <patternFill>
          <bgColor theme="0" tint="-0.14996795556505021"/>
        </patternFill>
      </fill>
    </dxf>
    <dxf>
      <font>
        <b/>
        <i val="0"/>
        <color auto="1"/>
      </font>
      <fill>
        <patternFill>
          <bgColor theme="0" tint="-0.14996795556505021"/>
        </patternFill>
      </fill>
    </dxf>
    <dxf>
      <font>
        <b/>
        <i val="0"/>
        <color auto="1"/>
      </font>
      <fill>
        <patternFill>
          <bgColor theme="0" tint="-0.14996795556505021"/>
        </patternFill>
      </fill>
    </dxf>
    <dxf>
      <font>
        <b/>
        <i val="0"/>
        <color auto="1"/>
      </font>
      <fill>
        <patternFill>
          <bgColor theme="0" tint="-0.14996795556505021"/>
        </patternFill>
      </fill>
    </dxf>
    <dxf>
      <font>
        <b/>
        <i val="0"/>
        <color auto="1"/>
      </font>
      <fill>
        <patternFill>
          <bgColor theme="0" tint="-0.14996795556505021"/>
        </patternFill>
      </fill>
    </dxf>
    <dxf>
      <font>
        <b/>
        <i val="0"/>
        <color auto="1"/>
      </font>
      <fill>
        <patternFill>
          <bgColor theme="0" tint="-0.14996795556505021"/>
        </patternFill>
      </fill>
    </dxf>
    <dxf>
      <font>
        <b/>
        <i val="0"/>
        <color auto="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4</xdr:row>
      <xdr:rowOff>112335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B120F8C3-1742-47D1-A041-799CEB4D16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2%20-%20OBRAS/1%20-%20OBRAS%20SP/1%20-%20OBRAS%20EM%20ANDAMENTO/MODELO%20GP14/Residencial%20Monet%20-%20SP.LAT.029/6-%20Or&#231;amentos/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MA\Proposta\Coordena&#231;&#227;o%20Civil\&#193;REAS%20E%20UNIDADES\Regional%20Sul\Sesc%20Po&#231;os%20de%20Caldas\Termos%20de%20Refer&#234;ncia\Civil\2023\004005-00784%20-%20Servi&#231;os%20de%20Manuten&#231;&#227;o%20de%20Pintura\01%20-%20Termo%20de%20refer&#234;ncia\Anexo%20I%20-%20Or&#231;ament&#225;ria.xlsx" TargetMode="External"/><Relationship Id="rId1" Type="http://schemas.openxmlformats.org/officeDocument/2006/relationships/externalLinkPath" Target="/GMA/Proposta/Coordena&#231;&#227;o%20Civil/&#193;REAS%20E%20UNIDADES/Regional%20Sul/Sesc%20Po&#231;os%20de%20Caldas/Termos%20de%20Refer&#234;ncia/Civil/2023/004005-00784%20-%20Servi&#231;os%20de%20Manuten&#231;&#227;o%20de%20Pintura/01%20-%20Termo%20de%20refer&#234;ncia/Anexo%20I%20-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PRIMENTOS"/>
      <sheetName val="ORÇAMENTO"/>
      <sheetName val="CRONOGRAMA"/>
      <sheetName val="CPU"/>
      <sheetName val="ADM OBRA"/>
      <sheetName val="BDI SERVIÇOS"/>
      <sheetName val="INSUMOS"/>
      <sheetName val="SINAPI"/>
      <sheetName val="Ginásio"/>
      <sheetName val="Pintura e civil"/>
      <sheetName val="Considerações"/>
      <sheetName val="Planilha1"/>
      <sheetName val="Esmalte"/>
    </sheetNames>
    <sheetDataSet>
      <sheetData sheetId="0"/>
      <sheetData sheetId="1"/>
      <sheetData sheetId="2"/>
      <sheetData sheetId="3"/>
      <sheetData sheetId="4">
        <row r="6">
          <cell r="C6" t="str">
            <v>MANUTENÇÃO EM PINTURA</v>
          </cell>
        </row>
        <row r="7">
          <cell r="C7" t="str">
            <v>SESC POÇOS DE CALDAS</v>
          </cell>
        </row>
        <row r="8">
          <cell r="C8">
            <v>4</v>
          </cell>
        </row>
      </sheetData>
      <sheetData sheetId="5">
        <row r="20">
          <cell r="D20">
            <v>0.24273295116185389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1CCD1-1BC4-46B1-8B3D-5565382F14DE}">
  <sheetPr>
    <outlinePr summaryBelow="0" summaryRight="0"/>
  </sheetPr>
  <dimension ref="B2:Q148"/>
  <sheetViews>
    <sheetView showGridLines="0" showZeros="0" tabSelected="1" view="pageBreakPreview" zoomScale="70" zoomScaleNormal="80" zoomScaleSheetLayoutView="70" zoomScalePageLayoutView="60" workbookViewId="0">
      <selection activeCell="J19" sqref="J19"/>
    </sheetView>
  </sheetViews>
  <sheetFormatPr defaultColWidth="9.140625" defaultRowHeight="12.75" x14ac:dyDescent="0.25"/>
  <cols>
    <col min="1" max="1" width="1.7109375" style="82" customWidth="1"/>
    <col min="2" max="2" width="11" style="97" bestFit="1" customWidth="1"/>
    <col min="3" max="3" width="87.7109375" style="108" customWidth="1"/>
    <col min="4" max="4" width="10" style="97" bestFit="1" customWidth="1"/>
    <col min="5" max="5" width="17.140625" style="97" customWidth="1"/>
    <col min="6" max="6" width="21.5703125" style="116" bestFit="1" customWidth="1"/>
    <col min="7" max="7" width="21.5703125" style="111" bestFit="1" customWidth="1"/>
    <col min="8" max="8" width="13.7109375" style="111" customWidth="1"/>
    <col min="9" max="9" width="20.85546875" style="111" bestFit="1" customWidth="1"/>
    <col min="10" max="10" width="21.42578125" style="111" bestFit="1" customWidth="1"/>
    <col min="11" max="11" width="13.7109375" style="112" customWidth="1"/>
    <col min="12" max="12" width="13.7109375" style="97" customWidth="1"/>
    <col min="13" max="15" width="13.7109375" style="113" customWidth="1"/>
    <col min="16" max="16" width="13.7109375" style="82" customWidth="1"/>
    <col min="17" max="17" width="11.5703125" style="114" hidden="1" customWidth="1"/>
    <col min="18" max="16384" width="9.140625" style="82"/>
  </cols>
  <sheetData>
    <row r="2" spans="2:17" s="13" customFormat="1" x14ac:dyDescent="0.25">
      <c r="B2" s="1"/>
      <c r="C2" s="2"/>
      <c r="D2" s="3"/>
      <c r="E2" s="3"/>
      <c r="F2" s="4"/>
      <c r="G2" s="5"/>
      <c r="H2" s="5"/>
      <c r="I2" s="6"/>
      <c r="J2" s="7"/>
      <c r="K2" s="8"/>
      <c r="L2" s="9"/>
      <c r="M2" s="10"/>
      <c r="N2" s="11"/>
      <c r="O2" s="12"/>
      <c r="Q2" s="14"/>
    </row>
    <row r="3" spans="2:17" s="13" customFormat="1" ht="15.75" x14ac:dyDescent="0.25">
      <c r="B3" s="120" t="s">
        <v>0</v>
      </c>
      <c r="C3" s="121"/>
      <c r="D3" s="121"/>
      <c r="E3" s="121"/>
      <c r="F3" s="121"/>
      <c r="G3" s="121"/>
      <c r="H3" s="121"/>
      <c r="I3" s="121"/>
      <c r="J3" s="122"/>
      <c r="K3" s="15"/>
      <c r="L3" s="16"/>
      <c r="M3" s="17"/>
      <c r="N3" s="18"/>
      <c r="O3" s="19"/>
      <c r="Q3" s="20"/>
    </row>
    <row r="4" spans="2:17" s="13" customFormat="1" ht="15.75" x14ac:dyDescent="0.25">
      <c r="B4" s="120" t="s">
        <v>118</v>
      </c>
      <c r="C4" s="121"/>
      <c r="D4" s="121"/>
      <c r="E4" s="121"/>
      <c r="F4" s="121"/>
      <c r="G4" s="121"/>
      <c r="H4" s="121"/>
      <c r="I4" s="121"/>
      <c r="J4" s="122"/>
      <c r="K4" s="15"/>
      <c r="L4" s="16"/>
      <c r="M4" s="17"/>
      <c r="N4" s="21"/>
      <c r="O4" s="19"/>
      <c r="Q4" s="20"/>
    </row>
    <row r="5" spans="2:17" s="13" customFormat="1" x14ac:dyDescent="0.25">
      <c r="B5" s="22"/>
      <c r="C5" s="23"/>
      <c r="D5" s="24"/>
      <c r="E5" s="24"/>
      <c r="F5" s="25"/>
      <c r="G5" s="26"/>
      <c r="H5" s="26"/>
      <c r="I5" s="27"/>
      <c r="J5" s="28"/>
      <c r="K5" s="15"/>
      <c r="L5" s="29"/>
      <c r="M5" s="21"/>
      <c r="N5" s="21"/>
      <c r="O5" s="19"/>
      <c r="Q5" s="20"/>
    </row>
    <row r="6" spans="2:17" s="13" customFormat="1" x14ac:dyDescent="0.25">
      <c r="B6" s="30" t="s">
        <v>1</v>
      </c>
      <c r="C6" s="31" t="str">
        <f>'[3]ADM OBRA'!C6</f>
        <v>MANUTENÇÃO EM PINTURA</v>
      </c>
      <c r="D6" s="32"/>
      <c r="E6" s="32"/>
      <c r="F6" s="33"/>
      <c r="G6" s="26"/>
      <c r="H6" s="26"/>
      <c r="J6" s="34"/>
      <c r="K6" s="15"/>
      <c r="L6" s="29"/>
      <c r="M6" s="21"/>
      <c r="N6" s="21"/>
      <c r="O6" s="19"/>
      <c r="Q6" s="20"/>
    </row>
    <row r="7" spans="2:17" s="13" customFormat="1" x14ac:dyDescent="0.25">
      <c r="B7" s="30" t="s">
        <v>2</v>
      </c>
      <c r="C7" s="35" t="str">
        <f>'[3]ADM OBRA'!C7</f>
        <v>SESC POÇOS DE CALDAS</v>
      </c>
      <c r="D7" s="36"/>
      <c r="E7" s="36"/>
      <c r="F7" s="37"/>
      <c r="G7" s="38"/>
      <c r="H7" s="37"/>
      <c r="I7" s="16" t="s">
        <v>3</v>
      </c>
      <c r="J7" s="39"/>
      <c r="K7" s="40"/>
      <c r="L7" s="41"/>
      <c r="M7" s="41"/>
      <c r="N7" s="42" t="s">
        <v>4</v>
      </c>
      <c r="O7" s="43"/>
      <c r="Q7" s="44"/>
    </row>
    <row r="8" spans="2:17" s="13" customFormat="1" x14ac:dyDescent="0.25">
      <c r="B8" s="30" t="s">
        <v>5</v>
      </c>
      <c r="C8" s="45">
        <f>'[3]ADM OBRA'!C8</f>
        <v>4</v>
      </c>
      <c r="D8" s="36"/>
      <c r="E8" s="36"/>
      <c r="F8" s="37"/>
      <c r="I8" s="46">
        <f>'[3]BDI SERVIÇOS'!D20</f>
        <v>0.24273295116185389</v>
      </c>
      <c r="J8" s="47"/>
      <c r="K8" s="48"/>
      <c r="L8" s="49"/>
      <c r="M8" s="49"/>
      <c r="N8" s="50"/>
      <c r="O8" s="51"/>
      <c r="Q8" s="44"/>
    </row>
    <row r="9" spans="2:17" s="13" customFormat="1" x14ac:dyDescent="0.25">
      <c r="B9" s="52"/>
      <c r="C9" s="53"/>
      <c r="D9" s="54"/>
      <c r="E9" s="54"/>
      <c r="F9" s="55"/>
      <c r="G9" s="56"/>
      <c r="H9" s="56"/>
      <c r="I9" s="56"/>
      <c r="J9" s="57"/>
      <c r="K9" s="58"/>
      <c r="M9" s="59"/>
      <c r="N9" s="59"/>
      <c r="O9" s="60"/>
      <c r="Q9" s="44"/>
    </row>
    <row r="10" spans="2:17" s="70" customFormat="1" ht="38.25" x14ac:dyDescent="0.25">
      <c r="B10" s="61" t="s">
        <v>6</v>
      </c>
      <c r="C10" s="62" t="s">
        <v>7</v>
      </c>
      <c r="D10" s="62" t="s">
        <v>8</v>
      </c>
      <c r="E10" s="63" t="s">
        <v>9</v>
      </c>
      <c r="F10" s="63" t="s">
        <v>10</v>
      </c>
      <c r="G10" s="62" t="s">
        <v>11</v>
      </c>
      <c r="H10" s="62" t="s">
        <v>12</v>
      </c>
      <c r="I10" s="62" t="s">
        <v>13</v>
      </c>
      <c r="J10" s="64" t="s">
        <v>14</v>
      </c>
      <c r="K10" s="65" t="s">
        <v>15</v>
      </c>
      <c r="L10" s="66" t="s">
        <v>16</v>
      </c>
      <c r="M10" s="67" t="s">
        <v>10</v>
      </c>
      <c r="N10" s="68" t="s">
        <v>11</v>
      </c>
      <c r="O10" s="69" t="s">
        <v>17</v>
      </c>
      <c r="Q10" s="71" t="s">
        <v>9</v>
      </c>
    </row>
    <row r="11" spans="2:17" ht="24.95" customHeight="1" x14ac:dyDescent="0.25">
      <c r="B11" s="72" t="s">
        <v>18</v>
      </c>
      <c r="C11" s="73" t="s">
        <v>19</v>
      </c>
      <c r="D11" s="74"/>
      <c r="E11" s="74"/>
      <c r="F11" s="75"/>
      <c r="G11" s="76"/>
      <c r="H11" s="76"/>
      <c r="I11" s="76"/>
      <c r="J11" s="76"/>
      <c r="K11" s="77"/>
      <c r="L11" s="78"/>
      <c r="M11" s="79"/>
      <c r="N11" s="80"/>
      <c r="O11" s="81"/>
      <c r="Q11" s="83"/>
    </row>
    <row r="12" spans="2:17" s="97" customFormat="1" ht="39.950000000000003" customHeight="1" x14ac:dyDescent="0.25">
      <c r="B12" s="84" t="s">
        <v>20</v>
      </c>
      <c r="C12" s="85" t="s">
        <v>21</v>
      </c>
      <c r="D12" s="86" t="s">
        <v>22</v>
      </c>
      <c r="E12" s="87">
        <v>1</v>
      </c>
      <c r="F12" s="88">
        <v>20070.572117796848</v>
      </c>
      <c r="G12" s="88">
        <v>0</v>
      </c>
      <c r="H12" s="88">
        <v>0</v>
      </c>
      <c r="I12" s="88">
        <v>20070.57</v>
      </c>
      <c r="J12" s="89">
        <v>20070.57</v>
      </c>
      <c r="K12" s="90" t="s">
        <v>23</v>
      </c>
      <c r="L12" s="91" t="s">
        <v>24</v>
      </c>
      <c r="M12" s="92">
        <v>16150.350000000002</v>
      </c>
      <c r="N12" s="93">
        <v>0</v>
      </c>
      <c r="O12" s="94">
        <v>0</v>
      </c>
      <c r="P12" s="95"/>
      <c r="Q12" s="96">
        <f>E12</f>
        <v>1</v>
      </c>
    </row>
    <row r="13" spans="2:17" s="97" customFormat="1" ht="39.950000000000003" customHeight="1" x14ac:dyDescent="0.25">
      <c r="B13" s="84" t="s">
        <v>25</v>
      </c>
      <c r="C13" s="85" t="s">
        <v>26</v>
      </c>
      <c r="D13" s="86" t="s">
        <v>27</v>
      </c>
      <c r="E13" s="87">
        <v>4</v>
      </c>
      <c r="F13" s="88">
        <v>7050.6702530758021</v>
      </c>
      <c r="G13" s="88">
        <v>0</v>
      </c>
      <c r="H13" s="88">
        <v>0</v>
      </c>
      <c r="I13" s="88">
        <v>7050.67</v>
      </c>
      <c r="J13" s="89">
        <v>28202.68</v>
      </c>
      <c r="K13" s="90" t="s">
        <v>28</v>
      </c>
      <c r="L13" s="91">
        <v>40931</v>
      </c>
      <c r="M13" s="92" t="s">
        <v>112</v>
      </c>
      <c r="N13" s="93">
        <v>0</v>
      </c>
      <c r="O13" s="94">
        <v>0</v>
      </c>
      <c r="P13" s="95"/>
      <c r="Q13" s="96">
        <f t="shared" ref="Q13" si="0">E13</f>
        <v>4</v>
      </c>
    </row>
    <row r="14" spans="2:17" s="97" customFormat="1" ht="39.950000000000003" customHeight="1" x14ac:dyDescent="0.25">
      <c r="B14" s="84" t="s">
        <v>29</v>
      </c>
      <c r="C14" s="85" t="s">
        <v>30</v>
      </c>
      <c r="D14" s="86" t="s">
        <v>27</v>
      </c>
      <c r="E14" s="87">
        <v>4</v>
      </c>
      <c r="F14" s="88">
        <v>5885.6081113615637</v>
      </c>
      <c r="G14" s="88">
        <v>0</v>
      </c>
      <c r="H14" s="88">
        <v>0</v>
      </c>
      <c r="I14" s="88">
        <v>5885.6</v>
      </c>
      <c r="J14" s="89">
        <v>23542.400000000001</v>
      </c>
      <c r="K14" s="90" t="s">
        <v>28</v>
      </c>
      <c r="L14" s="91">
        <v>7162</v>
      </c>
      <c r="M14" s="92" t="s">
        <v>113</v>
      </c>
      <c r="N14" s="93">
        <v>0</v>
      </c>
      <c r="O14" s="94">
        <v>0</v>
      </c>
      <c r="P14" s="95"/>
      <c r="Q14" s="96"/>
    </row>
    <row r="15" spans="2:17" s="97" customFormat="1" ht="39.950000000000003" customHeight="1" x14ac:dyDescent="0.25">
      <c r="B15" s="84" t="s">
        <v>31</v>
      </c>
      <c r="C15" s="85" t="s">
        <v>32</v>
      </c>
      <c r="D15" s="86" t="s">
        <v>33</v>
      </c>
      <c r="E15" s="87">
        <v>40</v>
      </c>
      <c r="F15" s="88">
        <v>32.348338718743058</v>
      </c>
      <c r="G15" s="88">
        <v>0</v>
      </c>
      <c r="H15" s="88">
        <v>0</v>
      </c>
      <c r="I15" s="88">
        <v>32.340000000000003</v>
      </c>
      <c r="J15" s="89">
        <v>1293.6000000000001</v>
      </c>
      <c r="K15" s="90" t="s">
        <v>28</v>
      </c>
      <c r="L15" s="91">
        <v>10927</v>
      </c>
      <c r="M15" s="92">
        <v>26.03</v>
      </c>
      <c r="N15" s="93">
        <v>0</v>
      </c>
      <c r="O15" s="94">
        <v>0</v>
      </c>
      <c r="P15" s="95"/>
      <c r="Q15" s="96">
        <f t="shared" ref="Q15:Q52" si="1">E15</f>
        <v>40</v>
      </c>
    </row>
    <row r="16" spans="2:17" s="97" customFormat="1" ht="39.950000000000003" customHeight="1" x14ac:dyDescent="0.25">
      <c r="B16" s="84" t="s">
        <v>34</v>
      </c>
      <c r="C16" s="85" t="s">
        <v>35</v>
      </c>
      <c r="D16" s="86" t="s">
        <v>22</v>
      </c>
      <c r="E16" s="87">
        <v>2</v>
      </c>
      <c r="F16" s="88">
        <v>0</v>
      </c>
      <c r="G16" s="88">
        <v>248.54659023237079</v>
      </c>
      <c r="H16" s="88">
        <v>0</v>
      </c>
      <c r="I16" s="88">
        <v>248.54</v>
      </c>
      <c r="J16" s="89">
        <v>497.08</v>
      </c>
      <c r="K16" s="90" t="s">
        <v>36</v>
      </c>
      <c r="L16" s="91" t="s">
        <v>37</v>
      </c>
      <c r="M16" s="92">
        <v>0</v>
      </c>
      <c r="N16" s="93">
        <v>200</v>
      </c>
      <c r="O16" s="94">
        <v>0</v>
      </c>
      <c r="P16" s="95"/>
      <c r="Q16" s="96">
        <f t="shared" si="1"/>
        <v>2</v>
      </c>
    </row>
    <row r="17" spans="2:17" s="97" customFormat="1" ht="39.950000000000003" customHeight="1" x14ac:dyDescent="0.25">
      <c r="B17" s="84" t="s">
        <v>38</v>
      </c>
      <c r="C17" s="85" t="s">
        <v>39</v>
      </c>
      <c r="D17" s="86" t="s">
        <v>40</v>
      </c>
      <c r="E17" s="87">
        <v>800</v>
      </c>
      <c r="F17" s="88">
        <v>0</v>
      </c>
      <c r="G17" s="88">
        <v>8.2766014547379463</v>
      </c>
      <c r="H17" s="88">
        <v>0</v>
      </c>
      <c r="I17" s="88">
        <v>8.27</v>
      </c>
      <c r="J17" s="89">
        <v>6616</v>
      </c>
      <c r="K17" s="90" t="s">
        <v>28</v>
      </c>
      <c r="L17" s="91">
        <v>20193</v>
      </c>
      <c r="M17" s="92">
        <v>0</v>
      </c>
      <c r="N17" s="93">
        <v>6.66</v>
      </c>
      <c r="O17" s="94">
        <v>0</v>
      </c>
      <c r="P17" s="95"/>
      <c r="Q17" s="96">
        <f t="shared" si="1"/>
        <v>800</v>
      </c>
    </row>
    <row r="18" spans="2:17" s="97" customFormat="1" ht="39.950000000000003" customHeight="1" x14ac:dyDescent="0.25">
      <c r="B18" s="84" t="s">
        <v>41</v>
      </c>
      <c r="C18" s="85" t="s">
        <v>42</v>
      </c>
      <c r="D18" s="98" t="s">
        <v>43</v>
      </c>
      <c r="E18" s="87">
        <v>2100</v>
      </c>
      <c r="F18" s="88">
        <v>10.510267751774334</v>
      </c>
      <c r="G18" s="88">
        <v>0</v>
      </c>
      <c r="H18" s="88">
        <v>0</v>
      </c>
      <c r="I18" s="88">
        <v>10.51</v>
      </c>
      <c r="J18" s="89">
        <v>22071</v>
      </c>
      <c r="K18" s="90" t="s">
        <v>28</v>
      </c>
      <c r="L18" s="91" t="s">
        <v>114</v>
      </c>
      <c r="M18" s="92">
        <v>8.4573823699999995</v>
      </c>
      <c r="N18" s="93">
        <v>0</v>
      </c>
      <c r="O18" s="94">
        <v>0</v>
      </c>
      <c r="P18" s="95"/>
      <c r="Q18" s="96">
        <f t="shared" si="1"/>
        <v>2100</v>
      </c>
    </row>
    <row r="19" spans="2:17" s="97" customFormat="1" ht="39.950000000000003" customHeight="1" x14ac:dyDescent="0.25">
      <c r="B19" s="84" t="s">
        <v>44</v>
      </c>
      <c r="C19" s="85" t="s">
        <v>45</v>
      </c>
      <c r="D19" s="98" t="s">
        <v>43</v>
      </c>
      <c r="E19" s="87">
        <v>200</v>
      </c>
      <c r="F19" s="88">
        <v>3.5700250461946323</v>
      </c>
      <c r="G19" s="88">
        <v>5.2832554499334128</v>
      </c>
      <c r="H19" s="88">
        <v>0</v>
      </c>
      <c r="I19" s="88">
        <v>8.85</v>
      </c>
      <c r="J19" s="89">
        <v>1770</v>
      </c>
      <c r="K19" s="90" t="s">
        <v>28</v>
      </c>
      <c r="L19" s="91" t="s">
        <v>115</v>
      </c>
      <c r="M19" s="92">
        <v>2.8727210000000003</v>
      </c>
      <c r="N19" s="93">
        <v>4.2513199999999998</v>
      </c>
      <c r="O19" s="94">
        <v>0</v>
      </c>
      <c r="P19" s="95"/>
      <c r="Q19" s="96">
        <f t="shared" si="1"/>
        <v>200</v>
      </c>
    </row>
    <row r="20" spans="2:17" ht="24.95" customHeight="1" x14ac:dyDescent="0.25">
      <c r="B20" s="72" t="s">
        <v>46</v>
      </c>
      <c r="C20" s="73" t="s">
        <v>47</v>
      </c>
      <c r="D20" s="74"/>
      <c r="E20" s="74"/>
      <c r="F20" s="75"/>
      <c r="G20" s="76"/>
      <c r="H20" s="76"/>
      <c r="I20" s="76"/>
      <c r="J20" s="76"/>
      <c r="K20" s="77"/>
      <c r="L20" s="78"/>
      <c r="M20" s="79"/>
      <c r="N20" s="80"/>
      <c r="O20" s="81"/>
      <c r="P20" s="95"/>
      <c r="Q20" s="96">
        <f t="shared" si="1"/>
        <v>0</v>
      </c>
    </row>
    <row r="21" spans="2:17" s="97" customFormat="1" ht="39.950000000000003" customHeight="1" x14ac:dyDescent="0.25">
      <c r="B21" s="84" t="s">
        <v>48</v>
      </c>
      <c r="C21" s="85" t="s">
        <v>49</v>
      </c>
      <c r="D21" s="98" t="s">
        <v>43</v>
      </c>
      <c r="E21" s="87">
        <v>10</v>
      </c>
      <c r="F21" s="88">
        <v>2.0870084361926828</v>
      </c>
      <c r="G21" s="88">
        <v>3.127876817699609</v>
      </c>
      <c r="H21" s="88">
        <v>0</v>
      </c>
      <c r="I21" s="88">
        <v>5.21</v>
      </c>
      <c r="J21" s="89">
        <v>52.1</v>
      </c>
      <c r="K21" s="90" t="s">
        <v>28</v>
      </c>
      <c r="L21" s="91" t="s">
        <v>50</v>
      </c>
      <c r="M21" s="92">
        <v>1.6793700000000003</v>
      </c>
      <c r="N21" s="93">
        <v>2.5169339999999996</v>
      </c>
      <c r="O21" s="94">
        <v>0</v>
      </c>
      <c r="P21" s="95"/>
      <c r="Q21" s="96">
        <f t="shared" si="1"/>
        <v>10</v>
      </c>
    </row>
    <row r="22" spans="2:17" s="97" customFormat="1" ht="39.950000000000003" customHeight="1" x14ac:dyDescent="0.25">
      <c r="B22" s="84" t="s">
        <v>51</v>
      </c>
      <c r="C22" s="85" t="s">
        <v>52</v>
      </c>
      <c r="D22" s="98" t="s">
        <v>43</v>
      </c>
      <c r="E22" s="87">
        <v>10</v>
      </c>
      <c r="F22" s="88">
        <v>16.510713869875669</v>
      </c>
      <c r="G22" s="88">
        <v>28.417345731355098</v>
      </c>
      <c r="H22" s="88">
        <v>0</v>
      </c>
      <c r="I22" s="88">
        <v>44.92</v>
      </c>
      <c r="J22" s="89">
        <v>449.20000000000005</v>
      </c>
      <c r="K22" s="90" t="s">
        <v>28</v>
      </c>
      <c r="L22" s="91" t="s">
        <v>53</v>
      </c>
      <c r="M22" s="92">
        <v>13.28581</v>
      </c>
      <c r="N22" s="93">
        <v>22.866816</v>
      </c>
      <c r="O22" s="94">
        <v>0</v>
      </c>
      <c r="P22" s="95"/>
      <c r="Q22" s="96">
        <f t="shared" si="1"/>
        <v>10</v>
      </c>
    </row>
    <row r="23" spans="2:17" s="97" customFormat="1" ht="39.950000000000003" customHeight="1" x14ac:dyDescent="0.25">
      <c r="B23" s="84" t="s">
        <v>54</v>
      </c>
      <c r="C23" s="85" t="s">
        <v>55</v>
      </c>
      <c r="D23" s="98" t="s">
        <v>43</v>
      </c>
      <c r="E23" s="87">
        <v>10</v>
      </c>
      <c r="F23" s="88">
        <v>17.544779531207936</v>
      </c>
      <c r="G23" s="88">
        <v>13.897607860324491</v>
      </c>
      <c r="H23" s="88">
        <v>0</v>
      </c>
      <c r="I23" s="88">
        <v>31.44</v>
      </c>
      <c r="J23" s="89">
        <v>314.40000000000003</v>
      </c>
      <c r="K23" s="90" t="s">
        <v>28</v>
      </c>
      <c r="L23" s="91" t="s">
        <v>56</v>
      </c>
      <c r="M23" s="92">
        <v>14.117900000000001</v>
      </c>
      <c r="N23" s="93">
        <v>11.183100800000002</v>
      </c>
      <c r="O23" s="94">
        <v>0</v>
      </c>
      <c r="P23" s="95"/>
      <c r="Q23" s="96">
        <f t="shared" si="1"/>
        <v>10</v>
      </c>
    </row>
    <row r="24" spans="2:17" ht="24.95" customHeight="1" x14ac:dyDescent="0.25">
      <c r="B24" s="72" t="s">
        <v>57</v>
      </c>
      <c r="C24" s="73" t="s">
        <v>58</v>
      </c>
      <c r="D24" s="74"/>
      <c r="E24" s="74"/>
      <c r="F24" s="75"/>
      <c r="G24" s="76"/>
      <c r="H24" s="76"/>
      <c r="I24" s="76"/>
      <c r="J24" s="76"/>
      <c r="K24" s="77"/>
      <c r="L24" s="78"/>
      <c r="M24" s="79"/>
      <c r="N24" s="80"/>
      <c r="O24" s="81"/>
      <c r="P24" s="95"/>
      <c r="Q24" s="96">
        <f t="shared" si="1"/>
        <v>0</v>
      </c>
    </row>
    <row r="25" spans="2:17" s="97" customFormat="1" ht="39.950000000000003" customHeight="1" x14ac:dyDescent="0.25">
      <c r="B25" s="84" t="s">
        <v>59</v>
      </c>
      <c r="C25" s="85" t="s">
        <v>60</v>
      </c>
      <c r="D25" s="98" t="s">
        <v>43</v>
      </c>
      <c r="E25" s="87">
        <v>105</v>
      </c>
      <c r="F25" s="88">
        <v>6.8349069580950808</v>
      </c>
      <c r="G25" s="88">
        <v>9.1821809562495904</v>
      </c>
      <c r="H25" s="88">
        <v>0</v>
      </c>
      <c r="I25" s="88">
        <v>16.010000000000002</v>
      </c>
      <c r="J25" s="89">
        <v>1681.0500000000002</v>
      </c>
      <c r="K25" s="90" t="s">
        <v>28</v>
      </c>
      <c r="L25" s="91" t="s">
        <v>116</v>
      </c>
      <c r="M25" s="92">
        <v>5.4999000000000002</v>
      </c>
      <c r="N25" s="93">
        <v>7.3887000000000009</v>
      </c>
      <c r="O25" s="94">
        <v>0</v>
      </c>
      <c r="P25" s="95"/>
      <c r="Q25" s="96">
        <f t="shared" si="1"/>
        <v>105</v>
      </c>
    </row>
    <row r="26" spans="2:17" ht="24.95" customHeight="1" x14ac:dyDescent="0.25">
      <c r="B26" s="72" t="s">
        <v>61</v>
      </c>
      <c r="C26" s="73" t="s">
        <v>62</v>
      </c>
      <c r="D26" s="74"/>
      <c r="E26" s="74"/>
      <c r="F26" s="75"/>
      <c r="G26" s="76"/>
      <c r="H26" s="76"/>
      <c r="I26" s="76"/>
      <c r="J26" s="76"/>
      <c r="K26" s="77"/>
      <c r="L26" s="78"/>
      <c r="M26" s="79"/>
      <c r="N26" s="80"/>
      <c r="O26" s="81"/>
      <c r="P26" s="95"/>
      <c r="Q26" s="96">
        <f t="shared" si="1"/>
        <v>0</v>
      </c>
    </row>
    <row r="27" spans="2:17" s="97" customFormat="1" ht="39.950000000000003" customHeight="1" x14ac:dyDescent="0.25">
      <c r="B27" s="84" t="s">
        <v>63</v>
      </c>
      <c r="C27" s="85" t="s">
        <v>64</v>
      </c>
      <c r="D27" s="98" t="s">
        <v>43</v>
      </c>
      <c r="E27" s="87">
        <v>2500</v>
      </c>
      <c r="F27" s="88">
        <v>6.8349069580950808</v>
      </c>
      <c r="G27" s="88">
        <v>9.1821809562495904</v>
      </c>
      <c r="H27" s="88">
        <v>0</v>
      </c>
      <c r="I27" s="88">
        <v>16.010000000000002</v>
      </c>
      <c r="J27" s="89">
        <v>40025.000000000007</v>
      </c>
      <c r="K27" s="90" t="s">
        <v>28</v>
      </c>
      <c r="L27" s="91" t="s">
        <v>116</v>
      </c>
      <c r="M27" s="92">
        <v>5.4999000000000002</v>
      </c>
      <c r="N27" s="93">
        <v>7.3887000000000009</v>
      </c>
      <c r="O27" s="94">
        <v>0</v>
      </c>
      <c r="P27" s="95"/>
      <c r="Q27" s="96">
        <f t="shared" si="1"/>
        <v>2500</v>
      </c>
    </row>
    <row r="28" spans="2:17" ht="24.95" customHeight="1" x14ac:dyDescent="0.25">
      <c r="B28" s="72" t="s">
        <v>65</v>
      </c>
      <c r="C28" s="73" t="s">
        <v>66</v>
      </c>
      <c r="D28" s="74"/>
      <c r="E28" s="74"/>
      <c r="F28" s="75"/>
      <c r="G28" s="76"/>
      <c r="H28" s="76"/>
      <c r="I28" s="76"/>
      <c r="J28" s="76"/>
      <c r="K28" s="77"/>
      <c r="L28" s="78"/>
      <c r="M28" s="79"/>
      <c r="N28" s="80"/>
      <c r="O28" s="81"/>
      <c r="P28" s="95"/>
      <c r="Q28" s="96">
        <f t="shared" si="1"/>
        <v>0</v>
      </c>
    </row>
    <row r="29" spans="2:17" ht="24.95" customHeight="1" x14ac:dyDescent="0.25">
      <c r="B29" s="72" t="s">
        <v>67</v>
      </c>
      <c r="C29" s="73" t="s">
        <v>68</v>
      </c>
      <c r="D29" s="74"/>
      <c r="E29" s="74"/>
      <c r="F29" s="75"/>
      <c r="G29" s="76"/>
      <c r="H29" s="76"/>
      <c r="I29" s="76"/>
      <c r="J29" s="76"/>
      <c r="K29" s="77"/>
      <c r="L29" s="78"/>
      <c r="M29" s="79"/>
      <c r="N29" s="80"/>
      <c r="O29" s="81"/>
      <c r="P29" s="95"/>
      <c r="Q29" s="96">
        <f t="shared" si="1"/>
        <v>0</v>
      </c>
    </row>
    <row r="30" spans="2:17" s="97" customFormat="1" ht="39.950000000000003" customHeight="1" x14ac:dyDescent="0.25">
      <c r="B30" s="84" t="s">
        <v>69</v>
      </c>
      <c r="C30" s="85" t="s">
        <v>70</v>
      </c>
      <c r="D30" s="98" t="s">
        <v>43</v>
      </c>
      <c r="E30" s="87">
        <v>4000</v>
      </c>
      <c r="F30" s="88">
        <v>6.8349069580950808</v>
      </c>
      <c r="G30" s="88">
        <v>9.1821809562495904</v>
      </c>
      <c r="H30" s="88">
        <v>0</v>
      </c>
      <c r="I30" s="88">
        <v>16.010000000000002</v>
      </c>
      <c r="J30" s="89">
        <v>64040.000000000007</v>
      </c>
      <c r="K30" s="90" t="s">
        <v>28</v>
      </c>
      <c r="L30" s="91" t="s">
        <v>116</v>
      </c>
      <c r="M30" s="92">
        <v>5.4999000000000002</v>
      </c>
      <c r="N30" s="93">
        <v>7.3887000000000009</v>
      </c>
      <c r="O30" s="94">
        <v>0</v>
      </c>
      <c r="P30" s="95"/>
      <c r="Q30" s="96">
        <f t="shared" si="1"/>
        <v>4000</v>
      </c>
    </row>
    <row r="31" spans="2:17" ht="24.95" customHeight="1" x14ac:dyDescent="0.25">
      <c r="B31" s="72" t="s">
        <v>71</v>
      </c>
      <c r="C31" s="73" t="s">
        <v>72</v>
      </c>
      <c r="D31" s="74"/>
      <c r="E31" s="74"/>
      <c r="F31" s="75"/>
      <c r="G31" s="76"/>
      <c r="H31" s="76"/>
      <c r="I31" s="76"/>
      <c r="J31" s="76"/>
      <c r="K31" s="77"/>
      <c r="L31" s="78"/>
      <c r="M31" s="79"/>
      <c r="N31" s="80"/>
      <c r="O31" s="81"/>
      <c r="P31" s="95"/>
      <c r="Q31" s="96">
        <f t="shared" si="1"/>
        <v>0</v>
      </c>
    </row>
    <row r="32" spans="2:17" s="97" customFormat="1" ht="39.950000000000003" customHeight="1" x14ac:dyDescent="0.25">
      <c r="B32" s="84" t="s">
        <v>73</v>
      </c>
      <c r="C32" s="85" t="s">
        <v>70</v>
      </c>
      <c r="D32" s="98" t="s">
        <v>43</v>
      </c>
      <c r="E32" s="87">
        <v>1500</v>
      </c>
      <c r="F32" s="88">
        <v>6.8349069580950808</v>
      </c>
      <c r="G32" s="88">
        <v>9.1821809562495904</v>
      </c>
      <c r="H32" s="88">
        <v>0</v>
      </c>
      <c r="I32" s="88">
        <v>16.010000000000002</v>
      </c>
      <c r="J32" s="89">
        <v>24015.000000000004</v>
      </c>
      <c r="K32" s="90" t="s">
        <v>28</v>
      </c>
      <c r="L32" s="91" t="s">
        <v>116</v>
      </c>
      <c r="M32" s="92">
        <v>5.4999000000000002</v>
      </c>
      <c r="N32" s="93">
        <v>7.3887000000000009</v>
      </c>
      <c r="O32" s="94">
        <v>0</v>
      </c>
      <c r="P32" s="95"/>
      <c r="Q32" s="96">
        <f t="shared" si="1"/>
        <v>1500</v>
      </c>
    </row>
    <row r="33" spans="2:17" ht="24.95" customHeight="1" x14ac:dyDescent="0.25">
      <c r="B33" s="72" t="s">
        <v>74</v>
      </c>
      <c r="C33" s="73" t="s">
        <v>75</v>
      </c>
      <c r="D33" s="74"/>
      <c r="E33" s="74"/>
      <c r="F33" s="75"/>
      <c r="G33" s="76"/>
      <c r="H33" s="76"/>
      <c r="I33" s="76"/>
      <c r="J33" s="76"/>
      <c r="K33" s="77"/>
      <c r="L33" s="78"/>
      <c r="M33" s="79"/>
      <c r="N33" s="80"/>
      <c r="O33" s="81"/>
      <c r="P33" s="95"/>
      <c r="Q33" s="96">
        <f t="shared" si="1"/>
        <v>0</v>
      </c>
    </row>
    <row r="34" spans="2:17" ht="24.95" customHeight="1" x14ac:dyDescent="0.25">
      <c r="B34" s="72" t="s">
        <v>76</v>
      </c>
      <c r="C34" s="73" t="s">
        <v>77</v>
      </c>
      <c r="D34" s="74"/>
      <c r="E34" s="74"/>
      <c r="F34" s="75"/>
      <c r="G34" s="76"/>
      <c r="H34" s="76"/>
      <c r="I34" s="76"/>
      <c r="J34" s="76"/>
      <c r="K34" s="77"/>
      <c r="L34" s="78"/>
      <c r="M34" s="79"/>
      <c r="N34" s="80"/>
      <c r="O34" s="81"/>
      <c r="P34" s="95"/>
      <c r="Q34" s="96">
        <f t="shared" si="1"/>
        <v>0</v>
      </c>
    </row>
    <row r="35" spans="2:17" s="97" customFormat="1" ht="39.950000000000003" customHeight="1" x14ac:dyDescent="0.25">
      <c r="B35" s="84" t="s">
        <v>78</v>
      </c>
      <c r="C35" s="85" t="s">
        <v>79</v>
      </c>
      <c r="D35" s="98" t="s">
        <v>43</v>
      </c>
      <c r="E35" s="87">
        <v>1000</v>
      </c>
      <c r="F35" s="88">
        <v>6.8349069580950808</v>
      </c>
      <c r="G35" s="88">
        <v>9.1821809562495904</v>
      </c>
      <c r="H35" s="88">
        <v>0</v>
      </c>
      <c r="I35" s="88">
        <v>16.010000000000002</v>
      </c>
      <c r="J35" s="89">
        <v>16010.000000000002</v>
      </c>
      <c r="K35" s="90" t="s">
        <v>28</v>
      </c>
      <c r="L35" s="91" t="s">
        <v>116</v>
      </c>
      <c r="M35" s="92">
        <v>5.4999000000000002</v>
      </c>
      <c r="N35" s="93">
        <v>7.3887000000000009</v>
      </c>
      <c r="O35" s="94">
        <v>0</v>
      </c>
      <c r="P35" s="95"/>
      <c r="Q35" s="96">
        <f t="shared" si="1"/>
        <v>1000</v>
      </c>
    </row>
    <row r="36" spans="2:17" ht="24.95" customHeight="1" x14ac:dyDescent="0.25">
      <c r="B36" s="72" t="s">
        <v>80</v>
      </c>
      <c r="C36" s="73" t="s">
        <v>81</v>
      </c>
      <c r="D36" s="74"/>
      <c r="E36" s="74"/>
      <c r="F36" s="75"/>
      <c r="G36" s="76"/>
      <c r="H36" s="76"/>
      <c r="I36" s="76"/>
      <c r="J36" s="76"/>
      <c r="K36" s="77"/>
      <c r="L36" s="78"/>
      <c r="M36" s="79"/>
      <c r="N36" s="80"/>
      <c r="O36" s="81"/>
      <c r="P36" s="95"/>
      <c r="Q36" s="96">
        <f t="shared" si="1"/>
        <v>0</v>
      </c>
    </row>
    <row r="37" spans="2:17" s="97" customFormat="1" ht="39.75" customHeight="1" x14ac:dyDescent="0.25">
      <c r="B37" s="84" t="s">
        <v>82</v>
      </c>
      <c r="C37" s="99" t="s">
        <v>83</v>
      </c>
      <c r="D37" s="98" t="s">
        <v>43</v>
      </c>
      <c r="E37" s="87">
        <v>350</v>
      </c>
      <c r="F37" s="88">
        <v>10.323879718481987</v>
      </c>
      <c r="G37" s="88">
        <v>10.256983403720939</v>
      </c>
      <c r="H37" s="88">
        <v>0</v>
      </c>
      <c r="I37" s="88">
        <v>20.58</v>
      </c>
      <c r="J37" s="89">
        <v>7202.9999999999991</v>
      </c>
      <c r="K37" s="90" t="s">
        <v>28</v>
      </c>
      <c r="L37" s="91">
        <v>102491</v>
      </c>
      <c r="M37" s="92">
        <v>8.3074000000000012</v>
      </c>
      <c r="N37" s="93">
        <v>8.2535699999999981</v>
      </c>
      <c r="O37" s="94">
        <v>0</v>
      </c>
      <c r="P37" s="95"/>
      <c r="Q37" s="96">
        <f t="shared" si="1"/>
        <v>350</v>
      </c>
    </row>
    <row r="38" spans="2:17" ht="24.95" customHeight="1" x14ac:dyDescent="0.25">
      <c r="B38" s="72" t="s">
        <v>84</v>
      </c>
      <c r="C38" s="73" t="s">
        <v>85</v>
      </c>
      <c r="D38" s="74"/>
      <c r="E38" s="74"/>
      <c r="F38" s="75"/>
      <c r="G38" s="76"/>
      <c r="H38" s="76"/>
      <c r="I38" s="76"/>
      <c r="J38" s="76"/>
      <c r="K38" s="77"/>
      <c r="L38" s="78"/>
      <c r="M38" s="79"/>
      <c r="N38" s="80"/>
      <c r="O38" s="81"/>
      <c r="P38" s="95"/>
      <c r="Q38" s="96">
        <f t="shared" si="1"/>
        <v>0</v>
      </c>
    </row>
    <row r="39" spans="2:17" s="97" customFormat="1" ht="39.75" customHeight="1" x14ac:dyDescent="0.25">
      <c r="B39" s="84" t="s">
        <v>86</v>
      </c>
      <c r="C39" s="85" t="s">
        <v>87</v>
      </c>
      <c r="D39" s="98" t="s">
        <v>43</v>
      </c>
      <c r="E39" s="87">
        <v>1050</v>
      </c>
      <c r="F39" s="88">
        <v>6.8349069580950808</v>
      </c>
      <c r="G39" s="88">
        <v>9.1821809562495904</v>
      </c>
      <c r="H39" s="88">
        <v>0</v>
      </c>
      <c r="I39" s="88">
        <v>16.010000000000002</v>
      </c>
      <c r="J39" s="89">
        <v>16810.5</v>
      </c>
      <c r="K39" s="90" t="s">
        <v>28</v>
      </c>
      <c r="L39" s="91" t="s">
        <v>116</v>
      </c>
      <c r="M39" s="92">
        <v>5.4999000000000002</v>
      </c>
      <c r="N39" s="93">
        <v>7.3887000000000009</v>
      </c>
      <c r="O39" s="94">
        <v>0</v>
      </c>
      <c r="P39" s="95"/>
      <c r="Q39" s="96">
        <f t="shared" si="1"/>
        <v>1050</v>
      </c>
    </row>
    <row r="40" spans="2:17" ht="24.95" customHeight="1" x14ac:dyDescent="0.25">
      <c r="B40" s="72" t="s">
        <v>88</v>
      </c>
      <c r="C40" s="73" t="s">
        <v>89</v>
      </c>
      <c r="D40" s="74"/>
      <c r="E40" s="74"/>
      <c r="F40" s="75"/>
      <c r="G40" s="76"/>
      <c r="H40" s="76"/>
      <c r="I40" s="76"/>
      <c r="J40" s="76"/>
      <c r="K40" s="77"/>
      <c r="L40" s="78"/>
      <c r="M40" s="79"/>
      <c r="N40" s="80"/>
      <c r="O40" s="81"/>
      <c r="P40" s="95"/>
      <c r="Q40" s="96">
        <f t="shared" si="1"/>
        <v>0</v>
      </c>
    </row>
    <row r="41" spans="2:17" s="97" customFormat="1" ht="50.1" customHeight="1" x14ac:dyDescent="0.25">
      <c r="B41" s="84" t="s">
        <v>90</v>
      </c>
      <c r="C41" s="85" t="s">
        <v>91</v>
      </c>
      <c r="D41" s="98" t="s">
        <v>43</v>
      </c>
      <c r="E41" s="87">
        <v>200</v>
      </c>
      <c r="F41" s="88">
        <v>39.480056286694783</v>
      </c>
      <c r="G41" s="88">
        <v>12.608470266579889</v>
      </c>
      <c r="H41" s="88">
        <v>0</v>
      </c>
      <c r="I41" s="88">
        <v>52.08</v>
      </c>
      <c r="J41" s="89">
        <v>10416</v>
      </c>
      <c r="K41" s="90" t="s">
        <v>28</v>
      </c>
      <c r="L41" s="91">
        <v>100760</v>
      </c>
      <c r="M41" s="92">
        <v>31.768737000000002</v>
      </c>
      <c r="N41" s="93">
        <v>10.145759999999999</v>
      </c>
      <c r="O41" s="94">
        <v>0</v>
      </c>
      <c r="P41" s="95"/>
      <c r="Q41" s="96">
        <f t="shared" si="1"/>
        <v>200</v>
      </c>
    </row>
    <row r="42" spans="2:17" s="97" customFormat="1" ht="50.1" customHeight="1" x14ac:dyDescent="0.25">
      <c r="B42" s="84" t="s">
        <v>92</v>
      </c>
      <c r="C42" s="85" t="s">
        <v>93</v>
      </c>
      <c r="D42" s="98" t="s">
        <v>43</v>
      </c>
      <c r="E42" s="87">
        <v>100</v>
      </c>
      <c r="F42" s="88">
        <v>39.480056286694783</v>
      </c>
      <c r="G42" s="88">
        <v>12.608470266579889</v>
      </c>
      <c r="H42" s="88">
        <v>0</v>
      </c>
      <c r="I42" s="88">
        <v>52.08</v>
      </c>
      <c r="J42" s="89">
        <v>5208</v>
      </c>
      <c r="K42" s="90" t="s">
        <v>28</v>
      </c>
      <c r="L42" s="91">
        <v>100760</v>
      </c>
      <c r="M42" s="92">
        <v>31.768737000000002</v>
      </c>
      <c r="N42" s="93">
        <v>10.145759999999999</v>
      </c>
      <c r="O42" s="94">
        <v>0</v>
      </c>
      <c r="P42" s="95"/>
      <c r="Q42" s="96">
        <f t="shared" si="1"/>
        <v>100</v>
      </c>
    </row>
    <row r="43" spans="2:17" s="97" customFormat="1" ht="50.1" customHeight="1" x14ac:dyDescent="0.25">
      <c r="B43" s="84" t="s">
        <v>94</v>
      </c>
      <c r="C43" s="85" t="s">
        <v>95</v>
      </c>
      <c r="D43" s="98" t="s">
        <v>43</v>
      </c>
      <c r="E43" s="87">
        <v>300</v>
      </c>
      <c r="F43" s="88">
        <v>39.480056286694783</v>
      </c>
      <c r="G43" s="88">
        <v>12.608470266579889</v>
      </c>
      <c r="H43" s="88">
        <v>0</v>
      </c>
      <c r="I43" s="88">
        <v>52.08</v>
      </c>
      <c r="J43" s="89">
        <v>15624</v>
      </c>
      <c r="K43" s="90" t="s">
        <v>28</v>
      </c>
      <c r="L43" s="91">
        <v>100760</v>
      </c>
      <c r="M43" s="92">
        <v>31.768737000000002</v>
      </c>
      <c r="N43" s="93">
        <v>10.145759999999999</v>
      </c>
      <c r="O43" s="94">
        <v>0</v>
      </c>
      <c r="P43" s="95"/>
      <c r="Q43" s="96">
        <f t="shared" si="1"/>
        <v>300</v>
      </c>
    </row>
    <row r="44" spans="2:17" s="97" customFormat="1" ht="50.1" customHeight="1" x14ac:dyDescent="0.25">
      <c r="B44" s="84" t="s">
        <v>94</v>
      </c>
      <c r="C44" s="85" t="s">
        <v>96</v>
      </c>
      <c r="D44" s="98" t="s">
        <v>43</v>
      </c>
      <c r="E44" s="87">
        <v>5</v>
      </c>
      <c r="F44" s="88">
        <v>39.480056286694783</v>
      </c>
      <c r="G44" s="88">
        <v>12.608470266579889</v>
      </c>
      <c r="H44" s="88">
        <v>0</v>
      </c>
      <c r="I44" s="88">
        <v>52.08</v>
      </c>
      <c r="J44" s="89">
        <v>260.39999999999998</v>
      </c>
      <c r="K44" s="90" t="s">
        <v>28</v>
      </c>
      <c r="L44" s="91">
        <v>100760</v>
      </c>
      <c r="M44" s="92">
        <v>31.768737000000002</v>
      </c>
      <c r="N44" s="93">
        <v>10.145759999999999</v>
      </c>
      <c r="O44" s="94">
        <v>0</v>
      </c>
      <c r="P44" s="95"/>
      <c r="Q44" s="96">
        <f t="shared" si="1"/>
        <v>5</v>
      </c>
    </row>
    <row r="45" spans="2:17" s="97" customFormat="1" ht="50.1" customHeight="1" x14ac:dyDescent="0.25">
      <c r="B45" s="84" t="s">
        <v>97</v>
      </c>
      <c r="C45" s="85" t="s">
        <v>98</v>
      </c>
      <c r="D45" s="98" t="s">
        <v>43</v>
      </c>
      <c r="E45" s="87">
        <v>5</v>
      </c>
      <c r="F45" s="88">
        <v>39.480056286694783</v>
      </c>
      <c r="G45" s="88">
        <v>12.608470266579889</v>
      </c>
      <c r="H45" s="88">
        <v>0</v>
      </c>
      <c r="I45" s="88">
        <v>52.08</v>
      </c>
      <c r="J45" s="89">
        <v>260.39999999999998</v>
      </c>
      <c r="K45" s="90" t="s">
        <v>28</v>
      </c>
      <c r="L45" s="91">
        <v>100760</v>
      </c>
      <c r="M45" s="92">
        <v>31.768737000000002</v>
      </c>
      <c r="N45" s="93">
        <v>10.145759999999999</v>
      </c>
      <c r="O45" s="94">
        <v>0</v>
      </c>
      <c r="P45" s="95"/>
      <c r="Q45" s="96">
        <f t="shared" si="1"/>
        <v>5</v>
      </c>
    </row>
    <row r="46" spans="2:17" s="97" customFormat="1" ht="50.1" customHeight="1" x14ac:dyDescent="0.25">
      <c r="B46" s="84" t="s">
        <v>99</v>
      </c>
      <c r="C46" s="85" t="s">
        <v>100</v>
      </c>
      <c r="D46" s="98" t="s">
        <v>43</v>
      </c>
      <c r="E46" s="87">
        <v>5</v>
      </c>
      <c r="F46" s="88">
        <v>39.480056286694783</v>
      </c>
      <c r="G46" s="88">
        <v>12.608470266579889</v>
      </c>
      <c r="H46" s="88">
        <v>0</v>
      </c>
      <c r="I46" s="88">
        <v>52.08</v>
      </c>
      <c r="J46" s="89">
        <v>260.39999999999998</v>
      </c>
      <c r="K46" s="90" t="s">
        <v>28</v>
      </c>
      <c r="L46" s="91">
        <v>100760</v>
      </c>
      <c r="M46" s="92">
        <v>31.768737000000002</v>
      </c>
      <c r="N46" s="93">
        <v>10.145759999999999</v>
      </c>
      <c r="O46" s="94">
        <v>0</v>
      </c>
      <c r="P46" s="95"/>
      <c r="Q46" s="96">
        <f t="shared" si="1"/>
        <v>5</v>
      </c>
    </row>
    <row r="47" spans="2:17" ht="24.95" customHeight="1" x14ac:dyDescent="0.25">
      <c r="B47" s="72" t="s">
        <v>101</v>
      </c>
      <c r="C47" s="73" t="s">
        <v>102</v>
      </c>
      <c r="D47" s="74"/>
      <c r="E47" s="74"/>
      <c r="F47" s="75"/>
      <c r="G47" s="76"/>
      <c r="H47" s="76"/>
      <c r="I47" s="76"/>
      <c r="J47" s="76"/>
      <c r="K47" s="77"/>
      <c r="L47" s="78"/>
      <c r="M47" s="79"/>
      <c r="N47" s="80"/>
      <c r="O47" s="81"/>
      <c r="P47" s="95"/>
      <c r="Q47" s="96">
        <f t="shared" si="1"/>
        <v>0</v>
      </c>
    </row>
    <row r="48" spans="2:17" s="97" customFormat="1" ht="39.75" customHeight="1" x14ac:dyDescent="0.25">
      <c r="B48" s="84" t="s">
        <v>103</v>
      </c>
      <c r="C48" s="85" t="s">
        <v>104</v>
      </c>
      <c r="D48" s="98" t="s">
        <v>43</v>
      </c>
      <c r="E48" s="87">
        <v>252.00000000000006</v>
      </c>
      <c r="F48" s="88">
        <v>1.5752423077735731</v>
      </c>
      <c r="G48" s="88">
        <v>0.66610486182275375</v>
      </c>
      <c r="H48" s="88">
        <v>0</v>
      </c>
      <c r="I48" s="88">
        <v>2.2400000000000002</v>
      </c>
      <c r="J48" s="89">
        <v>564.48000000000013</v>
      </c>
      <c r="K48" s="90" t="s">
        <v>28</v>
      </c>
      <c r="L48" s="91">
        <v>102193</v>
      </c>
      <c r="M48" s="92">
        <v>1.267563</v>
      </c>
      <c r="N48" s="93">
        <v>0.53600000000000003</v>
      </c>
      <c r="O48" s="94">
        <v>0</v>
      </c>
      <c r="P48" s="95"/>
      <c r="Q48" s="96"/>
    </row>
    <row r="49" spans="2:17" s="97" customFormat="1" ht="39.75" customHeight="1" x14ac:dyDescent="0.25">
      <c r="B49" s="84" t="s">
        <v>105</v>
      </c>
      <c r="C49" s="85" t="s">
        <v>106</v>
      </c>
      <c r="D49" s="98" t="s">
        <v>43</v>
      </c>
      <c r="E49" s="87">
        <v>252.00000000000006</v>
      </c>
      <c r="F49" s="88">
        <v>13.73751055097175</v>
      </c>
      <c r="G49" s="88">
        <v>8.0188163877466394</v>
      </c>
      <c r="H49" s="88">
        <v>0</v>
      </c>
      <c r="I49" s="88">
        <v>21.75</v>
      </c>
      <c r="J49" s="89">
        <v>5481.0000000000009</v>
      </c>
      <c r="K49" s="90" t="s">
        <v>28</v>
      </c>
      <c r="L49" s="91" t="s">
        <v>117</v>
      </c>
      <c r="M49" s="92">
        <v>11.054273999999999</v>
      </c>
      <c r="N49" s="93">
        <v>6.452566</v>
      </c>
      <c r="O49" s="94">
        <v>0</v>
      </c>
      <c r="P49" s="95"/>
      <c r="Q49" s="96">
        <f t="shared" si="1"/>
        <v>252.00000000000006</v>
      </c>
    </row>
    <row r="50" spans="2:17" ht="24.95" customHeight="1" x14ac:dyDescent="0.25">
      <c r="B50" s="72" t="s">
        <v>107</v>
      </c>
      <c r="C50" s="73" t="s">
        <v>108</v>
      </c>
      <c r="D50" s="74"/>
      <c r="E50" s="74"/>
      <c r="F50" s="75"/>
      <c r="G50" s="76"/>
      <c r="H50" s="76"/>
      <c r="I50" s="76"/>
      <c r="J50" s="76"/>
      <c r="K50" s="77"/>
      <c r="L50" s="78"/>
      <c r="M50" s="79"/>
      <c r="N50" s="80"/>
      <c r="O50" s="81"/>
      <c r="P50" s="95"/>
      <c r="Q50" s="96">
        <f t="shared" si="1"/>
        <v>0</v>
      </c>
    </row>
    <row r="51" spans="2:17" s="97" customFormat="1" ht="39.75" customHeight="1" x14ac:dyDescent="0.25">
      <c r="B51" s="84" t="s">
        <v>109</v>
      </c>
      <c r="C51" s="85" t="s">
        <v>110</v>
      </c>
      <c r="D51" s="98" t="s">
        <v>43</v>
      </c>
      <c r="E51" s="87">
        <v>100</v>
      </c>
      <c r="F51" s="88">
        <v>6.2572933815257086</v>
      </c>
      <c r="G51" s="88">
        <v>21.395587660388081</v>
      </c>
      <c r="H51" s="88">
        <v>0</v>
      </c>
      <c r="I51" s="88">
        <v>27.65</v>
      </c>
      <c r="J51" s="89">
        <v>2765</v>
      </c>
      <c r="K51" s="90" t="s">
        <v>28</v>
      </c>
      <c r="L51" s="91">
        <v>100730</v>
      </c>
      <c r="M51" s="92">
        <v>5.035107</v>
      </c>
      <c r="N51" s="93">
        <v>17.216561000000002</v>
      </c>
      <c r="O51" s="94">
        <v>0</v>
      </c>
      <c r="P51" s="95"/>
      <c r="Q51" s="96"/>
    </row>
    <row r="52" spans="2:17" s="106" customFormat="1" ht="39.950000000000003" customHeight="1" x14ac:dyDescent="0.25">
      <c r="B52" s="123" t="s">
        <v>111</v>
      </c>
      <c r="C52" s="124"/>
      <c r="D52" s="124"/>
      <c r="E52" s="124"/>
      <c r="F52" s="100">
        <f>SUMPRODUCT(E12:E51,F12:F51)</f>
        <v>198043.22716643181</v>
      </c>
      <c r="G52" s="100">
        <f>SUMPRODUCT(E12:E51,G12:G51)</f>
        <v>117546.81367522944</v>
      </c>
      <c r="H52" s="100">
        <f>SUMPRODUCT(E12:E51,H12:H51)</f>
        <v>0</v>
      </c>
      <c r="I52" s="100"/>
      <c r="J52" s="101">
        <f>SUM(J12:J51)</f>
        <v>315503.26000000007</v>
      </c>
      <c r="K52" s="102"/>
      <c r="L52" s="103"/>
      <c r="M52" s="104"/>
      <c r="N52" s="104"/>
      <c r="O52" s="105"/>
      <c r="Q52" s="107">
        <f t="shared" si="1"/>
        <v>0</v>
      </c>
    </row>
    <row r="53" spans="2:17" x14ac:dyDescent="0.25">
      <c r="F53" s="109"/>
      <c r="G53" s="110"/>
      <c r="H53" s="109"/>
    </row>
    <row r="54" spans="2:17" s="111" customFormat="1" x14ac:dyDescent="0.25">
      <c r="B54" s="97"/>
      <c r="C54" s="108"/>
      <c r="D54" s="97"/>
      <c r="E54" s="97"/>
      <c r="F54" s="109"/>
      <c r="G54" s="109"/>
      <c r="K54" s="112"/>
      <c r="L54" s="97"/>
      <c r="M54" s="113"/>
      <c r="N54" s="113"/>
      <c r="O54" s="113"/>
      <c r="P54" s="82"/>
      <c r="Q54" s="114"/>
    </row>
    <row r="55" spans="2:17" x14ac:dyDescent="0.25">
      <c r="E55" s="115"/>
      <c r="G55" s="117"/>
    </row>
    <row r="84" spans="2:17" s="118" customFormat="1" x14ac:dyDescent="0.25">
      <c r="B84" s="97"/>
      <c r="C84" s="108"/>
      <c r="D84" s="97"/>
      <c r="E84" s="97"/>
      <c r="F84" s="116"/>
      <c r="G84" s="111"/>
      <c r="H84" s="111"/>
      <c r="I84" s="111"/>
      <c r="J84" s="111"/>
      <c r="K84" s="112"/>
      <c r="L84" s="97"/>
      <c r="M84" s="113"/>
      <c r="N84" s="113"/>
      <c r="O84" s="113"/>
      <c r="Q84" s="114"/>
    </row>
    <row r="85" spans="2:17" s="118" customFormat="1" x14ac:dyDescent="0.25">
      <c r="B85" s="97"/>
      <c r="C85" s="108"/>
      <c r="D85" s="97"/>
      <c r="E85" s="97"/>
      <c r="F85" s="116"/>
      <c r="G85" s="111"/>
      <c r="H85" s="111"/>
      <c r="I85" s="111"/>
      <c r="J85" s="111"/>
      <c r="K85" s="112"/>
      <c r="L85" s="97"/>
      <c r="M85" s="113"/>
      <c r="N85" s="113"/>
      <c r="O85" s="113"/>
      <c r="Q85" s="114"/>
    </row>
    <row r="86" spans="2:17" s="118" customFormat="1" x14ac:dyDescent="0.25">
      <c r="B86" s="97"/>
      <c r="C86" s="108"/>
      <c r="D86" s="97"/>
      <c r="E86" s="97"/>
      <c r="F86" s="116"/>
      <c r="G86" s="111"/>
      <c r="H86" s="111"/>
      <c r="I86" s="111"/>
      <c r="J86" s="111"/>
      <c r="K86" s="112"/>
      <c r="L86" s="97"/>
      <c r="M86" s="113"/>
      <c r="N86" s="113"/>
      <c r="O86" s="113"/>
      <c r="Q86" s="114"/>
    </row>
    <row r="87" spans="2:17" s="118" customFormat="1" x14ac:dyDescent="0.25">
      <c r="B87" s="97"/>
      <c r="C87" s="108"/>
      <c r="D87" s="97"/>
      <c r="E87" s="97"/>
      <c r="F87" s="116"/>
      <c r="G87" s="111"/>
      <c r="H87" s="111"/>
      <c r="I87" s="111"/>
      <c r="J87" s="111"/>
      <c r="K87" s="112"/>
      <c r="L87" s="97"/>
      <c r="M87" s="113"/>
      <c r="N87" s="113"/>
      <c r="O87" s="113"/>
      <c r="Q87" s="114"/>
    </row>
    <row r="88" spans="2:17" s="118" customFormat="1" x14ac:dyDescent="0.25">
      <c r="B88" s="97"/>
      <c r="C88" s="108"/>
      <c r="D88" s="97"/>
      <c r="E88" s="97"/>
      <c r="F88" s="116"/>
      <c r="G88" s="111"/>
      <c r="H88" s="111"/>
      <c r="I88" s="111"/>
      <c r="J88" s="111"/>
      <c r="K88" s="112"/>
      <c r="L88" s="97"/>
      <c r="M88" s="113"/>
      <c r="N88" s="113"/>
      <c r="O88" s="113"/>
      <c r="Q88" s="114"/>
    </row>
    <row r="89" spans="2:17" s="118" customFormat="1" x14ac:dyDescent="0.25">
      <c r="B89" s="97"/>
      <c r="C89" s="108"/>
      <c r="D89" s="97"/>
      <c r="E89" s="97"/>
      <c r="F89" s="116"/>
      <c r="G89" s="111"/>
      <c r="H89" s="111"/>
      <c r="I89" s="111"/>
      <c r="J89" s="111"/>
      <c r="K89" s="112"/>
      <c r="L89" s="97"/>
      <c r="M89" s="113"/>
      <c r="N89" s="113"/>
      <c r="O89" s="113"/>
      <c r="Q89" s="114"/>
    </row>
    <row r="90" spans="2:17" s="118" customFormat="1" x14ac:dyDescent="0.25">
      <c r="B90" s="97"/>
      <c r="C90" s="108"/>
      <c r="D90" s="97"/>
      <c r="E90" s="97"/>
      <c r="F90" s="116"/>
      <c r="G90" s="111"/>
      <c r="H90" s="111"/>
      <c r="I90" s="111"/>
      <c r="J90" s="111"/>
      <c r="K90" s="112"/>
      <c r="L90" s="97"/>
      <c r="M90" s="113"/>
      <c r="N90" s="113"/>
      <c r="O90" s="113"/>
      <c r="Q90" s="114"/>
    </row>
    <row r="91" spans="2:17" s="118" customFormat="1" x14ac:dyDescent="0.25">
      <c r="B91" s="97"/>
      <c r="C91" s="108"/>
      <c r="D91" s="97"/>
      <c r="E91" s="97"/>
      <c r="F91" s="116"/>
      <c r="G91" s="111"/>
      <c r="H91" s="111"/>
      <c r="I91" s="111"/>
      <c r="J91" s="111"/>
      <c r="K91" s="112"/>
      <c r="L91" s="97"/>
      <c r="M91" s="113"/>
      <c r="N91" s="113"/>
      <c r="O91" s="113"/>
      <c r="Q91" s="114"/>
    </row>
    <row r="92" spans="2:17" s="118" customFormat="1" x14ac:dyDescent="0.25">
      <c r="B92" s="97"/>
      <c r="C92" s="108"/>
      <c r="D92" s="97"/>
      <c r="E92" s="97"/>
      <c r="F92" s="116"/>
      <c r="G92" s="111"/>
      <c r="H92" s="111"/>
      <c r="I92" s="111"/>
      <c r="J92" s="111"/>
      <c r="K92" s="112"/>
      <c r="L92" s="97"/>
      <c r="M92" s="113"/>
      <c r="N92" s="113"/>
      <c r="O92" s="113"/>
      <c r="Q92" s="114"/>
    </row>
    <row r="93" spans="2:17" s="118" customFormat="1" x14ac:dyDescent="0.25">
      <c r="B93" s="97"/>
      <c r="C93" s="108"/>
      <c r="D93" s="97"/>
      <c r="E93" s="97"/>
      <c r="F93" s="116"/>
      <c r="G93" s="111"/>
      <c r="H93" s="111"/>
      <c r="I93" s="111"/>
      <c r="J93" s="111"/>
      <c r="K93" s="112"/>
      <c r="L93" s="97"/>
      <c r="M93" s="113"/>
      <c r="N93" s="113"/>
      <c r="O93" s="113"/>
      <c r="Q93" s="114"/>
    </row>
    <row r="94" spans="2:17" s="118" customFormat="1" x14ac:dyDescent="0.25">
      <c r="B94" s="97"/>
      <c r="C94" s="108"/>
      <c r="D94" s="97"/>
      <c r="E94" s="97"/>
      <c r="F94" s="116"/>
      <c r="G94" s="111"/>
      <c r="H94" s="111"/>
      <c r="I94" s="111"/>
      <c r="J94" s="111"/>
      <c r="K94" s="112"/>
      <c r="L94" s="97"/>
      <c r="M94" s="113"/>
      <c r="N94" s="113"/>
      <c r="O94" s="113"/>
      <c r="Q94" s="114"/>
    </row>
    <row r="95" spans="2:17" s="118" customFormat="1" x14ac:dyDescent="0.25">
      <c r="B95" s="97"/>
      <c r="C95" s="108"/>
      <c r="D95" s="97"/>
      <c r="E95" s="97"/>
      <c r="F95" s="116"/>
      <c r="G95" s="111"/>
      <c r="H95" s="111"/>
      <c r="I95" s="111"/>
      <c r="J95" s="111"/>
      <c r="K95" s="112"/>
      <c r="L95" s="97"/>
      <c r="M95" s="113"/>
      <c r="N95" s="113"/>
      <c r="O95" s="113"/>
      <c r="Q95" s="114"/>
    </row>
    <row r="96" spans="2:17" s="118" customFormat="1" x14ac:dyDescent="0.25">
      <c r="B96" s="97"/>
      <c r="C96" s="108"/>
      <c r="D96" s="97"/>
      <c r="E96" s="97"/>
      <c r="F96" s="116"/>
      <c r="G96" s="111"/>
      <c r="H96" s="111"/>
      <c r="I96" s="111"/>
      <c r="J96" s="111"/>
      <c r="K96" s="112"/>
      <c r="L96" s="97"/>
      <c r="M96" s="113"/>
      <c r="N96" s="113"/>
      <c r="O96" s="113"/>
      <c r="Q96" s="114"/>
    </row>
    <row r="97" spans="2:17" s="118" customFormat="1" x14ac:dyDescent="0.25">
      <c r="B97" s="97"/>
      <c r="C97" s="108"/>
      <c r="D97" s="97"/>
      <c r="E97" s="97"/>
      <c r="F97" s="116"/>
      <c r="G97" s="111"/>
      <c r="H97" s="111"/>
      <c r="I97" s="111"/>
      <c r="J97" s="111"/>
      <c r="K97" s="112"/>
      <c r="L97" s="97"/>
      <c r="M97" s="113"/>
      <c r="N97" s="113"/>
      <c r="O97" s="113"/>
      <c r="Q97" s="114"/>
    </row>
    <row r="148" spans="2:17" s="119" customFormat="1" ht="15.75" x14ac:dyDescent="0.25">
      <c r="B148" s="97"/>
      <c r="C148" s="108"/>
      <c r="D148" s="97"/>
      <c r="E148" s="97"/>
      <c r="F148" s="116"/>
      <c r="G148" s="111"/>
      <c r="H148" s="111"/>
      <c r="I148" s="111"/>
      <c r="J148" s="111"/>
      <c r="K148" s="112"/>
      <c r="L148" s="97"/>
      <c r="M148" s="113"/>
      <c r="N148" s="113"/>
      <c r="O148" s="113"/>
      <c r="Q148" s="114"/>
    </row>
  </sheetData>
  <autoFilter ref="B10:N110" xr:uid="{00000000-0009-0000-0000-000001000000}"/>
  <dataConsolidate/>
  <mergeCells count="3">
    <mergeCell ref="B3:J3"/>
    <mergeCell ref="B4:J4"/>
    <mergeCell ref="B52:E52"/>
  </mergeCells>
  <conditionalFormatting sqref="L21:L22 L35 L37 L41:L46 L12:L15">
    <cfRule type="expression" dxfId="6" priority="7">
      <formula>$D12="CPU"</formula>
    </cfRule>
  </conditionalFormatting>
  <conditionalFormatting sqref="L23">
    <cfRule type="expression" dxfId="5" priority="6">
      <formula>$D23="CPU"</formula>
    </cfRule>
  </conditionalFormatting>
  <conditionalFormatting sqref="L25 L27 L30 L32">
    <cfRule type="expression" dxfId="4" priority="5">
      <formula>$D25="CPU"</formula>
    </cfRule>
  </conditionalFormatting>
  <conditionalFormatting sqref="L16:L19">
    <cfRule type="expression" dxfId="3" priority="4">
      <formula>$D16="CPU"</formula>
    </cfRule>
  </conditionalFormatting>
  <conditionalFormatting sqref="L39">
    <cfRule type="expression" dxfId="2" priority="3">
      <formula>$D39="CPU"</formula>
    </cfRule>
  </conditionalFormatting>
  <conditionalFormatting sqref="L48:L49">
    <cfRule type="expression" dxfId="1" priority="2">
      <formula>$D48="CPU"</formula>
    </cfRule>
  </conditionalFormatting>
  <conditionalFormatting sqref="L51">
    <cfRule type="expression" dxfId="0" priority="1">
      <formula>$D51="CPU"</formula>
    </cfRule>
  </conditionalFormatting>
  <printOptions horizontalCentered="1"/>
  <pageMargins left="0.31496062992125984" right="0.31496062992125984" top="0.15748031496062992" bottom="0.15748031496062992" header="0.11811023622047245" footer="0.11811023622047245"/>
  <pageSetup paperSize="9" scale="32" fitToHeight="0" orientation="landscape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</vt:lpstr>
      <vt:lpstr>ORÇAMENTO!Area_de_impressao</vt:lpstr>
      <vt:lpstr>ORÇAMENTO!Titulos_de_impressao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Menezes Gomes Carneiro</dc:creator>
  <cp:lastModifiedBy>Daniela Cristina Alves de Faria da Silva</cp:lastModifiedBy>
  <dcterms:created xsi:type="dcterms:W3CDTF">2023-04-14T19:28:52Z</dcterms:created>
  <dcterms:modified xsi:type="dcterms:W3CDTF">2023-05-16T13:37:07Z</dcterms:modified>
</cp:coreProperties>
</file>