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AA 0000.2023 - Limpeza e conservação\01 - Fase Interna\09 - Edital &amp; Anexos\"/>
    </mc:Choice>
  </mc:AlternateContent>
  <xr:revisionPtr revIDLastSave="0" documentId="13_ncr:1_{91A553A5-A2DC-443A-838B-5EB0783DABAB}" xr6:coauthVersionLast="47" xr6:coauthVersionMax="47" xr10:uidLastSave="{00000000-0000-0000-0000-000000000000}"/>
  <bookViews>
    <workbookView xWindow="-120" yWindow="-120" windowWidth="29040" windowHeight="15840" tabRatio="788" xr2:uid="{00000000-000D-0000-FFFF-FFFF00000000}"/>
  </bookViews>
  <sheets>
    <sheet name="ADF - Resultado" sheetId="29" r:id="rId1"/>
    <sheet name="1- Atividades Operacionais" sheetId="30" r:id="rId2"/>
    <sheet name="2- Segurança" sheetId="31" r:id="rId3"/>
    <sheet name="3- Documentação" sheetId="32" r:id="rId4"/>
    <sheet name="4- Qualidade" sheetId="33" r:id="rId5"/>
    <sheet name="5- Checklist" sheetId="34" r:id="rId6"/>
  </sheets>
  <definedNames>
    <definedName name="_xlnm.Print_Area" localSheetId="1">'1- Atividades Operacionais'!$A$1:$I$35</definedName>
    <definedName name="_xlnm.Print_Area" localSheetId="2">'2- Segurança'!$A$1:$I$35</definedName>
    <definedName name="_xlnm.Print_Area" localSheetId="3">'3- Documentação'!$A$1:$I$36</definedName>
    <definedName name="_xlnm.Print_Area" localSheetId="4">'4- Qualidade'!$A$1:$I$36</definedName>
    <definedName name="_xlnm.Print_Area" localSheetId="5">'5- Checklist'!$A$1:$O$53</definedName>
    <definedName name="_xlnm.Print_Area" localSheetId="0">'ADF - Resultado'!$A$1:$H$37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34" l="1"/>
  <c r="G23" i="34"/>
  <c r="G24" i="34" s="1"/>
  <c r="G25" i="34" s="1"/>
  <c r="G26" i="34" s="1"/>
  <c r="G27" i="34" s="1"/>
  <c r="G28" i="34" s="1"/>
  <c r="G29" i="34" s="1"/>
  <c r="G30" i="34" s="1"/>
  <c r="G31" i="34" s="1"/>
  <c r="G32" i="34" s="1"/>
  <c r="G33" i="34" s="1"/>
  <c r="G34" i="34" s="1"/>
  <c r="G35" i="34" s="1"/>
  <c r="G36" i="34" s="1"/>
  <c r="G37" i="34" s="1"/>
  <c r="G38" i="34" s="1"/>
  <c r="G39" i="34" s="1"/>
  <c r="D38" i="34"/>
  <c r="D23" i="34"/>
  <c r="D24" i="34" s="1"/>
  <c r="D25" i="34" s="1"/>
  <c r="D26" i="34" s="1"/>
  <c r="D27" i="34" s="1"/>
  <c r="D28" i="34" s="1"/>
  <c r="D29" i="34" s="1"/>
  <c r="D30" i="34" s="1"/>
  <c r="D31" i="34" s="1"/>
  <c r="D32" i="34" s="1"/>
  <c r="D33" i="34" s="1"/>
  <c r="D34" i="34" s="1"/>
  <c r="D35" i="34" s="1"/>
  <c r="A23" i="34"/>
  <c r="A24" i="34" s="1"/>
  <c r="A25" i="34" s="1"/>
  <c r="A26" i="34" s="1"/>
  <c r="A27" i="34" s="1"/>
  <c r="A28" i="34" s="1"/>
  <c r="A29" i="34" s="1"/>
  <c r="A30" i="34" s="1"/>
  <c r="A31" i="34" s="1"/>
  <c r="A32" i="34" s="1"/>
  <c r="A33" i="34" s="1"/>
  <c r="A34" i="34" s="1"/>
  <c r="A35" i="34" s="1"/>
  <c r="A36" i="34" s="1"/>
  <c r="A37" i="34" s="1"/>
  <c r="A38" i="34" s="1"/>
  <c r="A39" i="34" s="1"/>
  <c r="A40" i="34" s="1"/>
  <c r="A41" i="34" s="1"/>
  <c r="A42" i="34" s="1"/>
  <c r="K6" i="34" l="1"/>
  <c r="D45" i="34"/>
  <c r="J45" i="34" s="1"/>
  <c r="K4" i="34"/>
  <c r="K5" i="34"/>
  <c r="D47" i="34" l="1"/>
  <c r="J47" i="34" s="1"/>
  <c r="D46" i="34"/>
  <c r="J46" i="34" s="1"/>
  <c r="G42" i="34"/>
  <c r="D39" i="34"/>
  <c r="D40" i="34" s="1"/>
  <c r="D41" i="34" s="1"/>
  <c r="J22" i="34"/>
  <c r="J23" i="34" s="1"/>
  <c r="J24" i="34" s="1"/>
  <c r="J25" i="34" s="1"/>
  <c r="J26" i="34" s="1"/>
  <c r="J27" i="34" s="1"/>
  <c r="J28" i="34" s="1"/>
  <c r="J29" i="34" s="1"/>
  <c r="J30" i="34" s="1"/>
  <c r="J31" i="34" s="1"/>
  <c r="J32" i="34" s="1"/>
  <c r="J33" i="34" s="1"/>
  <c r="J34" i="34" s="1"/>
  <c r="J35" i="34" s="1"/>
  <c r="J36" i="34" s="1"/>
  <c r="J37" i="34" s="1"/>
  <c r="J38" i="34" s="1"/>
  <c r="J39" i="34" s="1"/>
  <c r="J40" i="34" s="1"/>
  <c r="J41" i="34" s="1"/>
  <c r="J42" i="34" s="1"/>
  <c r="J49" i="34" l="1"/>
  <c r="D42" i="34"/>
  <c r="D48" i="34"/>
  <c r="J50" i="34" s="1"/>
  <c r="K51" i="34" l="1"/>
  <c r="J52" i="34" l="1"/>
  <c r="I52" i="34" s="1"/>
  <c r="G19" i="29"/>
  <c r="J9" i="29"/>
  <c r="I18" i="33"/>
  <c r="I21" i="33"/>
  <c r="I20" i="33"/>
  <c r="I14" i="33"/>
  <c r="I16" i="32"/>
  <c r="I17" i="33"/>
  <c r="I19" i="33"/>
  <c r="I16" i="33"/>
  <c r="I15" i="33"/>
  <c r="I20" i="32"/>
  <c r="I19" i="32"/>
  <c r="I18" i="32"/>
  <c r="I17" i="32"/>
  <c r="I15" i="32"/>
  <c r="I14" i="32"/>
  <c r="I21" i="32" l="1"/>
  <c r="I14" i="31"/>
  <c r="I14" i="30"/>
  <c r="I20" i="31"/>
  <c r="I19" i="31"/>
  <c r="I18" i="31"/>
  <c r="I17" i="31"/>
  <c r="I16" i="31"/>
  <c r="I15" i="31"/>
  <c r="I18" i="30"/>
  <c r="I17" i="30"/>
  <c r="I22" i="30"/>
  <c r="I21" i="30"/>
  <c r="I20" i="30"/>
  <c r="I19" i="30"/>
  <c r="I16" i="30"/>
  <c r="I15" i="30"/>
  <c r="G23" i="30" l="1"/>
  <c r="G22" i="33"/>
  <c r="H21" i="33"/>
  <c r="H19" i="33"/>
  <c r="H17" i="33"/>
  <c r="H16" i="33"/>
  <c r="H15" i="33"/>
  <c r="H18" i="33" l="1"/>
  <c r="H20" i="33"/>
  <c r="H14" i="33"/>
  <c r="G22" i="32"/>
  <c r="H20" i="32"/>
  <c r="H19" i="32"/>
  <c r="H18" i="32"/>
  <c r="H17" i="32"/>
  <c r="H16" i="32"/>
  <c r="H15" i="32"/>
  <c r="H14" i="32"/>
  <c r="H15" i="31"/>
  <c r="H17" i="31"/>
  <c r="H18" i="31"/>
  <c r="H14" i="31"/>
  <c r="G21" i="31"/>
  <c r="H19" i="31"/>
  <c r="H16" i="31"/>
  <c r="H22" i="30"/>
  <c r="H17" i="30"/>
  <c r="H21" i="30"/>
  <c r="H19" i="30"/>
  <c r="E23" i="31" l="1"/>
  <c r="E16" i="29" s="1"/>
  <c r="G16" i="29" s="1"/>
  <c r="E24" i="33"/>
  <c r="E18" i="29" s="1"/>
  <c r="G18" i="29" s="1"/>
  <c r="E24" i="32"/>
  <c r="E17" i="29" s="1"/>
  <c r="G17" i="29" s="1"/>
  <c r="H16" i="30"/>
  <c r="H20" i="30"/>
  <c r="H18" i="30"/>
  <c r="H15" i="30"/>
  <c r="H14" i="30"/>
  <c r="E25" i="30" l="1"/>
  <c r="E15" i="29" s="1"/>
  <c r="G15" i="29" s="1"/>
  <c r="G20" i="29" s="1"/>
  <c r="G22" i="29" s="1"/>
</calcChain>
</file>

<file path=xl/sharedStrings.xml><?xml version="1.0" encoding="utf-8"?>
<sst xmlns="http://schemas.openxmlformats.org/spreadsheetml/2006/main" count="370" uniqueCount="210">
  <si>
    <t>Unidade:</t>
  </si>
  <si>
    <t>Contrato Nº:</t>
  </si>
  <si>
    <t>Período Avaliado:</t>
  </si>
  <si>
    <t>Gestor do Contrato:</t>
  </si>
  <si>
    <t>Fiscal do Contrato:</t>
  </si>
  <si>
    <t>Resultado (A x B)</t>
  </si>
  <si>
    <t>1- Atividades Operacionais</t>
  </si>
  <si>
    <t>2- Segurança</t>
  </si>
  <si>
    <t>3- Documentação</t>
  </si>
  <si>
    <t>4- Qualidade</t>
  </si>
  <si>
    <t>C</t>
  </si>
  <si>
    <t>B</t>
  </si>
  <si>
    <t>A</t>
  </si>
  <si>
    <t>Regular</t>
  </si>
  <si>
    <t>Bom</t>
  </si>
  <si>
    <t>Muito Bom</t>
  </si>
  <si>
    <t>Categoria</t>
  </si>
  <si>
    <t xml:space="preserve">Item </t>
  </si>
  <si>
    <t>Atende Parcialmente</t>
  </si>
  <si>
    <t>Atende Totalmente</t>
  </si>
  <si>
    <t>Não Atende</t>
  </si>
  <si>
    <t>J</t>
  </si>
  <si>
    <t>K</t>
  </si>
  <si>
    <t>L</t>
  </si>
  <si>
    <t xml:space="preserve">Observações: </t>
  </si>
  <si>
    <t>Escopo:</t>
  </si>
  <si>
    <t xml:space="preserve">(B) Pontuação Obtida </t>
  </si>
  <si>
    <t>Contratada/Fornecedor:</t>
  </si>
  <si>
    <t xml:space="preserve">Módulos </t>
  </si>
  <si>
    <t>Farol</t>
  </si>
  <si>
    <t>MÓDULO 4 - QUALIDADE</t>
  </si>
  <si>
    <t>MÓDULO 3 - DOCUMENTAÇÃO</t>
  </si>
  <si>
    <t>MÓDULO 2 - SEGURANÇA</t>
  </si>
  <si>
    <t>MÓDULO 1 - ATIVIDADES OPERACIONAIS</t>
  </si>
  <si>
    <t>(A) Peso</t>
  </si>
  <si>
    <t>Ruim</t>
  </si>
  <si>
    <t>Fiscal do Contrato responsável pelo preenchimento:</t>
  </si>
  <si>
    <t>Peso / Resultado</t>
  </si>
  <si>
    <t>≥95,0 e ≤100,0</t>
  </si>
  <si>
    <t>RELATÓRIO DE FISCALIZAÇÃO
(SERVIÇOS CONTINUADOS)</t>
  </si>
  <si>
    <t>MÓDULOS - RESULTADO</t>
  </si>
  <si>
    <t>Resultado</t>
  </si>
  <si>
    <t>Data da Fiscalização:</t>
  </si>
  <si>
    <t>&lt; 70,0</t>
  </si>
  <si>
    <t>≥80,0 e &lt;90,0</t>
  </si>
  <si>
    <t>≥90,0 e &lt;95,0</t>
  </si>
  <si>
    <t xml:space="preserve">Excelente </t>
  </si>
  <si>
    <t>D</t>
  </si>
  <si>
    <t>E</t>
  </si>
  <si>
    <t>≥70,0 e &lt;80,0</t>
  </si>
  <si>
    <t xml:space="preserve">Resultado Final:
(Somatório das Notas dos Módulos) </t>
  </si>
  <si>
    <t xml:space="preserve">Categoria:  </t>
  </si>
  <si>
    <t>∑ Peso =</t>
  </si>
  <si>
    <t xml:space="preserve">Resultado
(1- Atividades Operacionais) </t>
  </si>
  <si>
    <t xml:space="preserve">Resultado
(2- Segurança) </t>
  </si>
  <si>
    <t xml:space="preserve">Resultado
(3- Documentação) </t>
  </si>
  <si>
    <t xml:space="preserve">Resultado
(4- Qualidade) </t>
  </si>
  <si>
    <t>Igual ou superior a 90%</t>
  </si>
  <si>
    <t>Local:</t>
  </si>
  <si>
    <t>Igual ou superior a 80% e abaixo de 90%</t>
  </si>
  <si>
    <t>Data:</t>
  </si>
  <si>
    <t>Abaixo de  80%</t>
  </si>
  <si>
    <t>N/A</t>
  </si>
  <si>
    <t>ITEM NÃO AVALIADO</t>
  </si>
  <si>
    <t>O supervisor / encarregado do Sesc, deve realizar esta avaliação por ocorrência, considerando que todas as limpezas são satisfatórias.</t>
  </si>
  <si>
    <t>Satisfatório - Nota 3</t>
  </si>
  <si>
    <t>Parcialmente Satisfatório - Nota 2</t>
  </si>
  <si>
    <t xml:space="preserve"> Insatisfatório - Nota 1</t>
  </si>
  <si>
    <t>Item NÃO Avaliado</t>
  </si>
  <si>
    <t>Conformidade TOTAL dos Critérios Avaliados</t>
  </si>
  <si>
    <t>Conformidade PARCIAL dos Critérios Avaliados</t>
  </si>
  <si>
    <t>Desconformidade TOTAL dos Critérios Avaliados</t>
  </si>
  <si>
    <t xml:space="preserve">Entende-se como itens não avaliados aqueles que não fazem parte do escopo do local avaliado  </t>
  </si>
  <si>
    <t>1-</t>
  </si>
  <si>
    <t>Inexistência de Poeira</t>
  </si>
  <si>
    <t>Ocorrência de poeira em local isolado</t>
  </si>
  <si>
    <t>Ocorrência de poeira em diversos locais</t>
  </si>
  <si>
    <t>2-</t>
  </si>
  <si>
    <t>Inexistência de Sujidades e Insetos</t>
  </si>
  <si>
    <t>Ocorrência isolada de lixeira fora do padrão</t>
  </si>
  <si>
    <t>Ocorrência de lixeiras fora do padrão</t>
  </si>
  <si>
    <t>Equipamentos</t>
  </si>
  <si>
    <t>3-</t>
  </si>
  <si>
    <t>Dispenser abastecidos</t>
  </si>
  <si>
    <t>Ocorrência de falta de abastecimento</t>
  </si>
  <si>
    <t xml:space="preserve">Cassificar ocorrências com os equipamentos indicados nos procedimentos da área avaliada em: </t>
  </si>
  <si>
    <t>4-</t>
  </si>
  <si>
    <t>Cestos de Lixo:</t>
  </si>
  <si>
    <t>Ocorrência isolada de falta de abastecimento</t>
  </si>
  <si>
    <t>Piso sujo e/ou molhado</t>
  </si>
  <si>
    <t>4.1-</t>
  </si>
  <si>
    <t>Limpos</t>
  </si>
  <si>
    <t>4.2-</t>
  </si>
  <si>
    <t>Com embalagens adequadas</t>
  </si>
  <si>
    <t>4.3-</t>
  </si>
  <si>
    <t>Com volume máximo de 2/3</t>
  </si>
  <si>
    <t>item</t>
  </si>
  <si>
    <t>Local Avaliado</t>
  </si>
  <si>
    <t>Nota</t>
  </si>
  <si>
    <t>Portas</t>
  </si>
  <si>
    <t>Vasos</t>
  </si>
  <si>
    <t>Cabines</t>
  </si>
  <si>
    <t>Polidora Ultra High SPED</t>
  </si>
  <si>
    <t>Maçanetas</t>
  </si>
  <si>
    <t>Quadros e Espelhos</t>
  </si>
  <si>
    <t>Chuveiros</t>
  </si>
  <si>
    <t>Enceradeira Industrial</t>
  </si>
  <si>
    <t>Batentes</t>
  </si>
  <si>
    <t>Extintores de Incêncio</t>
  </si>
  <si>
    <t>Azulejos</t>
  </si>
  <si>
    <t>Lavadora de alta pressão</t>
  </si>
  <si>
    <t>Teto</t>
  </si>
  <si>
    <t>Placas de Sinalização</t>
  </si>
  <si>
    <t>Pisos</t>
  </si>
  <si>
    <t>Carrinho funcional de limpeza</t>
  </si>
  <si>
    <t>Paredes</t>
  </si>
  <si>
    <t>Dispenser - Papel Toalha</t>
  </si>
  <si>
    <t>Ralos</t>
  </si>
  <si>
    <t>Soprador</t>
  </si>
  <si>
    <t>FALTA DE EQUIPAMENTO</t>
  </si>
  <si>
    <t>Rodapés</t>
  </si>
  <si>
    <t>Dispenser - Sabone Líquido</t>
  </si>
  <si>
    <t>Pias</t>
  </si>
  <si>
    <t>REPOSIÇÃO 48H</t>
  </si>
  <si>
    <t>Divisórias</t>
  </si>
  <si>
    <t>Dispenser - Alcool em Gel</t>
  </si>
  <si>
    <t>Torneiras</t>
  </si>
  <si>
    <t>UTILIZAÇÃO</t>
  </si>
  <si>
    <t>Cortinas e Persianas</t>
  </si>
  <si>
    <t>Gabinetes</t>
  </si>
  <si>
    <t xml:space="preserve">Espelhos </t>
  </si>
  <si>
    <t>Janelas - Peitoril</t>
  </si>
  <si>
    <t>Cestos de Lixos</t>
  </si>
  <si>
    <t>Janelas - vidros</t>
  </si>
  <si>
    <t>interruptores e Tomadas</t>
  </si>
  <si>
    <t>Filtros e Bebedouros</t>
  </si>
  <si>
    <t>Mictórios</t>
  </si>
  <si>
    <t>Piso</t>
  </si>
  <si>
    <t>Escadas</t>
  </si>
  <si>
    <t>Válvulas de Descarga</t>
  </si>
  <si>
    <t>Corrimões</t>
  </si>
  <si>
    <t>Mesas</t>
  </si>
  <si>
    <t>Toldos</t>
  </si>
  <si>
    <t>Dispenser - Papel Higienico</t>
  </si>
  <si>
    <t>Cadeiras</t>
  </si>
  <si>
    <t>Instalações Sanitárias</t>
  </si>
  <si>
    <t>Armários</t>
  </si>
  <si>
    <t>Prateleiras</t>
  </si>
  <si>
    <t>Dispenser - Diversos</t>
  </si>
  <si>
    <t>Telefones</t>
  </si>
  <si>
    <t>Móveis em Geral</t>
  </si>
  <si>
    <t>Lavadora de pisos automática</t>
  </si>
  <si>
    <t>Cestos de Lixo</t>
  </si>
  <si>
    <t xml:space="preserve">Aspirador de Pó e Água </t>
  </si>
  <si>
    <t>Total de Itens Avaliados por Tipo de Classificação</t>
  </si>
  <si>
    <t>Pesos</t>
  </si>
  <si>
    <t>Nota alcançada</t>
  </si>
  <si>
    <t>Nota final</t>
  </si>
  <si>
    <t>(total de itens por tipo de classificação x peso correspondente)</t>
  </si>
  <si>
    <t>Nota máxima possível</t>
  </si>
  <si>
    <t>(total de itens avaliados x peso máximo)</t>
  </si>
  <si>
    <t xml:space="preserve">% Nota Final </t>
  </si>
  <si>
    <t>Pontuação alcançada</t>
  </si>
  <si>
    <t>NOTA 3:</t>
  </si>
  <si>
    <t>NOTA 2:</t>
  </si>
  <si>
    <t>NOTA 1:</t>
  </si>
  <si>
    <t>A contratada cumpre com o cronograma de atividades e frequência estabelecido no TR (diário, semanal, mensal e semestral)?</t>
  </si>
  <si>
    <t>A contratada comunica ao Fiscal do contrato da unidade, antecipadamente, as permutas temporárias de empregados e só efetua substituições, definitivas ou não, após a devida comunicação e validação do SESMT?</t>
  </si>
  <si>
    <t>A contratada informa aos fiscais, a ocorrência de qualquer fato, ato ou circunstância que possa atrasar ou impedir a conclusão dos serviços, sugerindo medidas cabíveis para a sua regularização?</t>
  </si>
  <si>
    <t>Os materiais de limpeza são estocados na unidade em quantitativo suficiente para atender a um mês de uso, e  mantidos dentro do prazo de validade?</t>
  </si>
  <si>
    <t xml:space="preserve">Os funcionários cooperam para o desenvolvimento ambiental (redução do consumo e uso racional da água/energia e coleta seletiva)? </t>
  </si>
  <si>
    <t>O acondicionamento, manipulação e coleta dos resíduos sólidos gerados pelo Sesc em Minas, segue a padronização adotada pela instituição?</t>
  </si>
  <si>
    <t>A contratada fornece todo o quantitativo de sacos de lixo, necessários ao recolhimento dos resíduos, atendendo a todas as especificações, incluindo cores e tamanhos estipulados no Termo de referência?</t>
  </si>
  <si>
    <t>-</t>
  </si>
  <si>
    <t>Os empregados da contratada estão devidamente uniformizados (padrão único)?</t>
  </si>
  <si>
    <t xml:space="preserve">Os encarregados e prepostos/supervisores utilizam uniforme padronizado e diferenciado dos demais empregados da equipe? </t>
  </si>
  <si>
    <t>Os empregados da contratada utilizam EPI´s durante a execução das tarefas?</t>
  </si>
  <si>
    <t>Os empregados da contratada utilizam EPC quando a atividade requer a utilização?</t>
  </si>
  <si>
    <t>Os funcionários são identificados com "crachá"?</t>
  </si>
  <si>
    <t>A contratada assume todas as responsabilidades e toma as medidas necessárias ao atendimento médico para os seus empregados acidentados, inclusive com acompanhamento daqueles que eventualmente necessitam de suporte médico durante o período de trabalho?</t>
  </si>
  <si>
    <t xml:space="preserve">A contratada está regular junto a Receita Federal (CND FEDERAL)? </t>
  </si>
  <si>
    <t xml:space="preserve">A contratada está regular junto ao FGTS (CRF FGTS)? </t>
  </si>
  <si>
    <t>A contratada está regular junto a Secretaria Estadual da Fazenda (CND ESTADUAL)?</t>
  </si>
  <si>
    <t>A contratada está regular junto a Secretaria Municipal da Fazenda (CND MUNICIPAL)?</t>
  </si>
  <si>
    <t>A Nota Fiscal é emitida até o dia 20 (vinte) de cada mês?</t>
  </si>
  <si>
    <t>Os documentos dos funcionários são mantidos atualizados?</t>
  </si>
  <si>
    <t>A contratada efetua a prestação dos serviços, de maneira estruturada, mantendo suporte, durante o horário comercial, fins de semana e feriado, que forneça atendimento imediato e que supra eventuais necessidades para a manutenção das áreas limpas?</t>
  </si>
  <si>
    <t>A contratada corrige os serviços prestados com vício, defeito ou incorreção?</t>
  </si>
  <si>
    <t>Os uniformes utilizados pelos empregados encontram-se em bom estado de conservação?</t>
  </si>
  <si>
    <t>Todos os equipamentos, utensílios e ferramentas de propriedade da contratada são identificados de forma a não serem confundidos com os similares de propriedade do Sesc em Minas?</t>
  </si>
  <si>
    <t>5- Checklist</t>
  </si>
  <si>
    <t>Atende totalmente</t>
  </si>
  <si>
    <t>Atende parcialmente</t>
  </si>
  <si>
    <t>Não atende</t>
  </si>
  <si>
    <t>Total de Itens Avaliados</t>
  </si>
  <si>
    <t>Gestor do contrato:</t>
  </si>
  <si>
    <t>Fiscal do contrato:</t>
  </si>
  <si>
    <t>Equipamentos de Informática</t>
  </si>
  <si>
    <t>Classificação itens de qualidade</t>
  </si>
  <si>
    <t>O quadro efetivo de funcionários da contratada alocados na Unidade, está em conformidade com o quantitaivo contratado/ especificação do Contrato/TR?</t>
  </si>
  <si>
    <t>A Nota Fiscal é emitida com dados corretos, discriminando os quantitativos e valores de cada posto de trabalho, inclusive os eventuais, número do contrato, número do(s) Pedido(s) de compra(s), período de apuração e especificações dos descontos e unidades de prestação de serviços?</t>
  </si>
  <si>
    <t xml:space="preserve">Os equipamentos são mantidos em bom estado de conservação ? </t>
  </si>
  <si>
    <t>1- FALTA DE EQUIPAMENTO: Equipamento não adquirido.</t>
  </si>
  <si>
    <t>2- REPOSIÇÃO 48H: Quebra e reposição após 48h.</t>
  </si>
  <si>
    <t>3- UTILIZAÇÃO: Equipamento em utilização</t>
  </si>
  <si>
    <t>As atividades estão sendo realizadas de forma a garantir a produtividade adequada aos vários tipos de trabalho ?</t>
  </si>
  <si>
    <t>A contratada realiza as modificações de cronogramas e escalas de trabalho, solicitadas pelos fiscais, quando necessárias para atendimento das necessidades da unidade e aperfeiçoamento do padrão de qualidade dos serviços prestados?</t>
  </si>
  <si>
    <t>A contratada exerce o controle sobre a assiduidade de seus empregados?</t>
  </si>
  <si>
    <t>A contratada fornece produtos, materiais e utensílios de qualidade, promovendo sua substituição ou reposição quando necessário ?</t>
  </si>
  <si>
    <t>ANEXO 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</si>
</sst>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0.0%"/>
    <numFmt numFmtId="166" formatCode="[$-416]mmmm\-yy;@"/>
  </numFmts>
  <fonts count="3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2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28"/>
      <name val="Wingdings"/>
      <charset val="2"/>
    </font>
    <font>
      <sz val="18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2"/>
      <color rgb="FF0070C0"/>
      <name val="Arial"/>
      <family val="2"/>
    </font>
    <font>
      <b/>
      <sz val="16"/>
      <color rgb="FF0070C0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2"/>
      <color theme="0"/>
      <name val="Arial"/>
      <family val="2"/>
    </font>
    <font>
      <b/>
      <sz val="16"/>
      <color theme="0"/>
      <name val="Arial"/>
      <family val="2"/>
    </font>
    <font>
      <sz val="11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70C0"/>
      <name val="Arial"/>
      <family val="2"/>
    </font>
    <font>
      <b/>
      <sz val="2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medium">
        <color indexed="64"/>
      </right>
      <top style="thin">
        <color theme="8" tint="-0.499984740745262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299">
    <xf numFmtId="0" fontId="0" fillId="0" borderId="0" xfId="0"/>
    <xf numFmtId="164" fontId="11" fillId="0" borderId="12" xfId="0" applyNumberFormat="1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164" fontId="11" fillId="0" borderId="7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Protection="1">
      <protection hidden="1"/>
    </xf>
    <xf numFmtId="2" fontId="9" fillId="0" borderId="11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3" fillId="2" borderId="5" xfId="0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3" fillId="2" borderId="3" xfId="0" applyFont="1" applyFill="1" applyBorder="1" applyProtection="1">
      <protection hidden="1"/>
    </xf>
    <xf numFmtId="0" fontId="3" fillId="0" borderId="2" xfId="0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8" fillId="2" borderId="0" xfId="0" applyFont="1" applyFill="1" applyAlignment="1" applyProtection="1">
      <alignment horizontal="center" vertical="center" wrapText="1"/>
      <protection hidden="1"/>
    </xf>
    <xf numFmtId="0" fontId="3" fillId="0" borderId="6" xfId="0" applyFont="1" applyBorder="1" applyProtection="1">
      <protection hidden="1"/>
    </xf>
    <xf numFmtId="0" fontId="7" fillId="0" borderId="0" xfId="0" applyFont="1" applyAlignment="1" applyProtection="1">
      <alignment vertical="center"/>
      <protection hidden="1"/>
    </xf>
    <xf numFmtId="0" fontId="14" fillId="2" borderId="7" xfId="0" applyFont="1" applyFill="1" applyBorder="1" applyAlignment="1" applyProtection="1">
      <alignment horizontal="center" vertical="center"/>
      <protection hidden="1"/>
    </xf>
    <xf numFmtId="0" fontId="7" fillId="4" borderId="7" xfId="0" applyFont="1" applyFill="1" applyBorder="1" applyAlignment="1" applyProtection="1">
      <alignment horizontal="center" vertical="center"/>
      <protection hidden="1"/>
    </xf>
    <xf numFmtId="0" fontId="7" fillId="5" borderId="7" xfId="0" applyFont="1" applyFill="1" applyBorder="1" applyAlignment="1" applyProtection="1">
      <alignment horizontal="center" vertical="center"/>
      <protection hidden="1"/>
    </xf>
    <xf numFmtId="0" fontId="7" fillId="6" borderId="7" xfId="0" applyFont="1" applyFill="1" applyBorder="1" applyAlignment="1" applyProtection="1">
      <alignment horizontal="center" vertical="center"/>
      <protection hidden="1"/>
    </xf>
    <xf numFmtId="0" fontId="7" fillId="7" borderId="7" xfId="0" applyFont="1" applyFill="1" applyBorder="1" applyAlignment="1" applyProtection="1">
      <alignment horizontal="center" vertical="center"/>
      <protection hidden="1"/>
    </xf>
    <xf numFmtId="0" fontId="7" fillId="8" borderId="7" xfId="0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vertical="top" wrapText="1"/>
      <protection hidden="1"/>
    </xf>
    <xf numFmtId="0" fontId="7" fillId="0" borderId="9" xfId="0" applyFont="1" applyBorder="1" applyAlignment="1" applyProtection="1">
      <alignment vertical="center"/>
      <protection hidden="1"/>
    </xf>
    <xf numFmtId="0" fontId="3" fillId="0" borderId="13" xfId="0" applyFont="1" applyBorder="1" applyAlignment="1" applyProtection="1">
      <alignment vertical="top" wrapText="1"/>
      <protection hidden="1"/>
    </xf>
    <xf numFmtId="0" fontId="3" fillId="0" borderId="3" xfId="0" applyFont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0" fillId="3" borderId="7" xfId="0" applyFont="1" applyFill="1" applyBorder="1" applyAlignment="1" applyProtection="1">
      <alignment horizontal="center" vertical="center" wrapText="1"/>
      <protection hidden="1"/>
    </xf>
    <xf numFmtId="0" fontId="20" fillId="3" borderId="12" xfId="0" applyFont="1" applyFill="1" applyBorder="1" applyAlignment="1" applyProtection="1">
      <alignment horizontal="center" vertical="center" wrapText="1"/>
      <protection hidden="1"/>
    </xf>
    <xf numFmtId="0" fontId="20" fillId="3" borderId="11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164" fontId="2" fillId="0" borderId="3" xfId="0" applyNumberFormat="1" applyFont="1" applyBorder="1" applyAlignment="1" applyProtection="1">
      <alignment horizontal="center" vertical="center"/>
      <protection hidden="1"/>
    </xf>
    <xf numFmtId="2" fontId="2" fillId="0" borderId="3" xfId="0" applyNumberFormat="1" applyFont="1" applyBorder="1" applyAlignment="1" applyProtection="1">
      <alignment horizontal="center" vertical="center"/>
      <protection hidden="1"/>
    </xf>
    <xf numFmtId="2" fontId="2" fillId="0" borderId="4" xfId="0" applyNumberFormat="1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vertical="center" wrapText="1"/>
      <protection hidden="1"/>
    </xf>
    <xf numFmtId="0" fontId="1" fillId="0" borderId="0" xfId="0" applyFont="1" applyAlignment="1" applyProtection="1">
      <alignment vertical="center" wrapText="1"/>
      <protection hidden="1"/>
    </xf>
    <xf numFmtId="165" fontId="8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8" xfId="0" applyFont="1" applyBorder="1" applyAlignment="1" applyProtection="1">
      <alignment vertical="center" wrapText="1"/>
      <protection hidden="1"/>
    </xf>
    <xf numFmtId="0" fontId="2" fillId="0" borderId="9" xfId="0" applyFont="1" applyBorder="1" applyAlignment="1" applyProtection="1">
      <alignment vertical="center" wrapText="1"/>
      <protection hidden="1"/>
    </xf>
    <xf numFmtId="164" fontId="4" fillId="0" borderId="9" xfId="0" applyNumberFormat="1" applyFont="1" applyBorder="1" applyAlignment="1" applyProtection="1">
      <alignment vertical="center"/>
      <protection hidden="1"/>
    </xf>
    <xf numFmtId="0" fontId="3" fillId="0" borderId="1" xfId="0" applyFont="1" applyBorder="1" applyProtection="1">
      <protection hidden="1"/>
    </xf>
    <xf numFmtId="0" fontId="6" fillId="0" borderId="10" xfId="0" applyFont="1" applyBorder="1" applyAlignment="1" applyProtection="1">
      <alignment vertical="center"/>
      <protection hidden="1"/>
    </xf>
    <xf numFmtId="164" fontId="16" fillId="0" borderId="7" xfId="0" applyNumberFormat="1" applyFont="1" applyBorder="1" applyAlignment="1" applyProtection="1">
      <alignment horizontal="center" vertical="center"/>
      <protection locked="0"/>
    </xf>
    <xf numFmtId="164" fontId="5" fillId="0" borderId="7" xfId="0" applyNumberFormat="1" applyFont="1" applyBorder="1" applyAlignment="1" applyProtection="1">
      <alignment horizontal="center" vertical="center"/>
      <protection locked="0"/>
    </xf>
    <xf numFmtId="164" fontId="2" fillId="0" borderId="7" xfId="0" applyNumberFormat="1" applyFont="1" applyBorder="1" applyAlignment="1" applyProtection="1">
      <alignment horizontal="center" vertical="center"/>
      <protection locked="0"/>
    </xf>
    <xf numFmtId="164" fontId="15" fillId="0" borderId="7" xfId="0" applyNumberFormat="1" applyFont="1" applyBorder="1" applyAlignment="1" applyProtection="1">
      <alignment horizontal="center" vertical="center"/>
      <protection locked="0"/>
    </xf>
    <xf numFmtId="164" fontId="23" fillId="0" borderId="7" xfId="0" applyNumberFormat="1" applyFont="1" applyBorder="1" applyAlignment="1" applyProtection="1">
      <alignment horizontal="center" vertical="center"/>
      <protection locked="0"/>
    </xf>
    <xf numFmtId="0" fontId="26" fillId="2" borderId="0" xfId="0" applyFont="1" applyFill="1" applyProtection="1">
      <protection hidden="1"/>
    </xf>
    <xf numFmtId="1" fontId="24" fillId="2" borderId="0" xfId="0" applyNumberFormat="1" applyFont="1" applyFill="1" applyAlignment="1" applyProtection="1">
      <alignment horizontal="center"/>
      <protection hidden="1"/>
    </xf>
    <xf numFmtId="0" fontId="25" fillId="2" borderId="0" xfId="0" applyFont="1" applyFill="1" applyProtection="1">
      <protection hidden="1"/>
    </xf>
    <xf numFmtId="0" fontId="24" fillId="2" borderId="0" xfId="0" applyFont="1" applyFill="1" applyAlignment="1" applyProtection="1">
      <alignment horizontal="center"/>
      <protection hidden="1"/>
    </xf>
    <xf numFmtId="1" fontId="27" fillId="2" borderId="0" xfId="0" applyNumberFormat="1" applyFont="1" applyFill="1" applyAlignment="1" applyProtection="1">
      <alignment horizontal="left"/>
      <protection hidden="1"/>
    </xf>
    <xf numFmtId="43" fontId="0" fillId="0" borderId="0" xfId="2" applyFont="1" applyProtection="1">
      <protection hidden="1"/>
    </xf>
    <xf numFmtId="0" fontId="27" fillId="2" borderId="0" xfId="0" applyFont="1" applyFill="1" applyAlignment="1" applyProtection="1">
      <alignment horizontal="center" vertical="center" wrapText="1"/>
      <protection hidden="1"/>
    </xf>
    <xf numFmtId="0" fontId="28" fillId="2" borderId="0" xfId="0" applyFont="1" applyFill="1" applyAlignment="1" applyProtection="1">
      <alignment horizontal="center"/>
      <protection hidden="1"/>
    </xf>
    <xf numFmtId="0" fontId="29" fillId="3" borderId="26" xfId="0" applyFont="1" applyFill="1" applyBorder="1" applyAlignment="1" applyProtection="1">
      <alignment horizontal="center" vertical="center"/>
      <protection hidden="1"/>
    </xf>
    <xf numFmtId="0" fontId="29" fillId="3" borderId="64" xfId="0" applyFont="1" applyFill="1" applyBorder="1" applyAlignment="1" applyProtection="1">
      <alignment horizontal="center" vertical="center"/>
      <protection hidden="1"/>
    </xf>
    <xf numFmtId="0" fontId="1" fillId="2" borderId="7" xfId="0" applyFont="1" applyFill="1" applyBorder="1" applyAlignment="1" applyProtection="1">
      <alignment vertical="center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30" fillId="2" borderId="59" xfId="0" applyFont="1" applyFill="1" applyBorder="1" applyAlignment="1" applyProtection="1">
      <alignment vertical="center"/>
      <protection hidden="1"/>
    </xf>
    <xf numFmtId="0" fontId="30" fillId="2" borderId="60" xfId="0" applyFont="1" applyFill="1" applyBorder="1" applyAlignment="1" applyProtection="1">
      <alignment vertical="center"/>
      <protection hidden="1"/>
    </xf>
    <xf numFmtId="0" fontId="30" fillId="2" borderId="61" xfId="0" applyFont="1" applyFill="1" applyBorder="1" applyAlignment="1" applyProtection="1">
      <alignment vertical="center"/>
      <protection hidden="1"/>
    </xf>
    <xf numFmtId="0" fontId="31" fillId="9" borderId="60" xfId="0" applyFont="1" applyFill="1" applyBorder="1" applyAlignment="1" applyProtection="1">
      <alignment vertical="center"/>
      <protection hidden="1"/>
    </xf>
    <xf numFmtId="0" fontId="31" fillId="9" borderId="61" xfId="0" applyFont="1" applyFill="1" applyBorder="1" applyAlignment="1" applyProtection="1">
      <alignment vertical="center"/>
      <protection hidden="1"/>
    </xf>
    <xf numFmtId="0" fontId="30" fillId="2" borderId="47" xfId="0" applyFont="1" applyFill="1" applyBorder="1" applyAlignment="1" applyProtection="1">
      <alignment vertical="center"/>
      <protection hidden="1"/>
    </xf>
    <xf numFmtId="0" fontId="30" fillId="2" borderId="48" xfId="0" applyFont="1" applyFill="1" applyBorder="1" applyAlignment="1" applyProtection="1">
      <alignment vertical="center"/>
      <protection hidden="1"/>
    </xf>
    <xf numFmtId="0" fontId="30" fillId="2" borderId="49" xfId="0" applyFont="1" applyFill="1" applyBorder="1" applyAlignment="1" applyProtection="1">
      <alignment vertical="center"/>
      <protection hidden="1"/>
    </xf>
    <xf numFmtId="0" fontId="31" fillId="9" borderId="15" xfId="0" applyFont="1" applyFill="1" applyBorder="1" applyAlignment="1" applyProtection="1">
      <alignment horizontal="left" vertical="center"/>
      <protection hidden="1"/>
    </xf>
    <xf numFmtId="0" fontId="31" fillId="9" borderId="17" xfId="0" applyFont="1" applyFill="1" applyBorder="1" applyAlignment="1" applyProtection="1">
      <alignment horizontal="left" vertical="center"/>
      <protection hidden="1"/>
    </xf>
    <xf numFmtId="14" fontId="30" fillId="0" borderId="15" xfId="0" applyNumberFormat="1" applyFont="1" applyBorder="1" applyAlignment="1" applyProtection="1">
      <alignment horizontal="left" vertical="center"/>
      <protection locked="0"/>
    </xf>
    <xf numFmtId="0" fontId="30" fillId="0" borderId="16" xfId="0" applyFont="1" applyBorder="1" applyAlignment="1" applyProtection="1">
      <alignment horizontal="left" vertical="center"/>
      <protection locked="0"/>
    </xf>
    <xf numFmtId="0" fontId="31" fillId="9" borderId="45" xfId="0" applyFont="1" applyFill="1" applyBorder="1" applyAlignment="1" applyProtection="1">
      <alignment horizontal="left" vertical="center"/>
      <protection hidden="1"/>
    </xf>
    <xf numFmtId="20" fontId="30" fillId="0" borderId="15" xfId="0" applyNumberFormat="1" applyFont="1" applyBorder="1" applyAlignment="1" applyProtection="1">
      <alignment horizontal="left" vertical="center"/>
      <protection locked="0"/>
    </xf>
    <xf numFmtId="0" fontId="30" fillId="2" borderId="50" xfId="0" applyFont="1" applyFill="1" applyBorder="1" applyAlignment="1" applyProtection="1">
      <alignment vertical="center"/>
      <protection hidden="1"/>
    </xf>
    <xf numFmtId="0" fontId="30" fillId="2" borderId="51" xfId="0" applyFont="1" applyFill="1" applyBorder="1" applyAlignment="1" applyProtection="1">
      <alignment vertical="center"/>
      <protection hidden="1"/>
    </xf>
    <xf numFmtId="0" fontId="30" fillId="2" borderId="52" xfId="0" applyFont="1" applyFill="1" applyBorder="1" applyAlignment="1" applyProtection="1">
      <alignment vertical="center"/>
      <protection hidden="1"/>
    </xf>
    <xf numFmtId="0" fontId="31" fillId="9" borderId="46" xfId="0" applyFont="1" applyFill="1" applyBorder="1" applyAlignment="1" applyProtection="1">
      <alignment horizontal="left" vertical="center"/>
      <protection hidden="1"/>
    </xf>
    <xf numFmtId="17" fontId="30" fillId="0" borderId="45" xfId="0" applyNumberFormat="1" applyFont="1" applyBorder="1" applyAlignment="1" applyProtection="1">
      <alignment vertical="center"/>
      <protection locked="0"/>
    </xf>
    <xf numFmtId="0" fontId="30" fillId="0" borderId="23" xfId="0" applyFont="1" applyBorder="1" applyAlignment="1" applyProtection="1">
      <alignment horizontal="left" vertical="center"/>
      <protection locked="0"/>
    </xf>
    <xf numFmtId="0" fontId="1" fillId="2" borderId="38" xfId="0" applyFont="1" applyFill="1" applyBorder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horizontal="center" vertical="center" wrapText="1"/>
      <protection hidden="1"/>
    </xf>
    <xf numFmtId="0" fontId="1" fillId="2" borderId="39" xfId="0" applyFont="1" applyFill="1" applyBorder="1" applyAlignment="1" applyProtection="1">
      <alignment horizontal="center" vertical="center" wrapText="1"/>
      <protection hidden="1"/>
    </xf>
    <xf numFmtId="0" fontId="29" fillId="3" borderId="63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vertical="center" wrapText="1"/>
      <protection hidden="1"/>
    </xf>
    <xf numFmtId="0" fontId="1" fillId="2" borderId="39" xfId="0" applyFont="1" applyFill="1" applyBorder="1" applyAlignment="1" applyProtection="1">
      <alignment vertical="center" wrapText="1"/>
      <protection hidden="1"/>
    </xf>
    <xf numFmtId="0" fontId="1" fillId="2" borderId="38" xfId="0" applyFont="1" applyFill="1" applyBorder="1" applyAlignment="1" applyProtection="1">
      <alignment vertical="center" wrapText="1"/>
      <protection hidden="1"/>
    </xf>
    <xf numFmtId="0" fontId="1" fillId="2" borderId="33" xfId="0" applyFont="1" applyFill="1" applyBorder="1" applyAlignment="1" applyProtection="1">
      <alignment horizontal="center" vertical="center" wrapText="1"/>
      <protection hidden="1"/>
    </xf>
    <xf numFmtId="0" fontId="1" fillId="2" borderId="33" xfId="0" applyFont="1" applyFill="1" applyBorder="1" applyAlignment="1" applyProtection="1">
      <alignment vertical="center" wrapText="1"/>
      <protection hidden="1"/>
    </xf>
    <xf numFmtId="0" fontId="1" fillId="2" borderId="9" xfId="0" applyFont="1" applyFill="1" applyBorder="1" applyAlignment="1" applyProtection="1">
      <alignment vertical="center" wrapText="1"/>
      <protection hidden="1"/>
    </xf>
    <xf numFmtId="0" fontId="1" fillId="2" borderId="41" xfId="0" applyFont="1" applyFill="1" applyBorder="1" applyAlignment="1" applyProtection="1">
      <alignment vertical="center" wrapText="1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2" borderId="41" xfId="0" applyFont="1" applyFill="1" applyBorder="1" applyAlignment="1" applyProtection="1">
      <alignment horizontal="center" vertical="center" wrapText="1"/>
      <protection hidden="1"/>
    </xf>
    <xf numFmtId="0" fontId="29" fillId="3" borderId="25" xfId="0" applyFont="1" applyFill="1" applyBorder="1" applyAlignment="1" applyProtection="1">
      <alignment horizontal="center" vertical="center"/>
      <protection hidden="1"/>
    </xf>
    <xf numFmtId="1" fontId="32" fillId="9" borderId="35" xfId="0" applyNumberFormat="1" applyFont="1" applyFill="1" applyBorder="1" applyAlignment="1" applyProtection="1">
      <alignment horizontal="center"/>
      <protection hidden="1"/>
    </xf>
    <xf numFmtId="1" fontId="32" fillId="0" borderId="53" xfId="0" applyNumberFormat="1" applyFont="1" applyBorder="1" applyAlignment="1" applyProtection="1">
      <alignment horizontal="left"/>
      <protection hidden="1"/>
    </xf>
    <xf numFmtId="0" fontId="33" fillId="0" borderId="35" xfId="0" applyFont="1" applyBorder="1" applyAlignment="1" applyProtection="1">
      <alignment horizontal="center" wrapText="1"/>
      <protection locked="0"/>
    </xf>
    <xf numFmtId="1" fontId="32" fillId="9" borderId="34" xfId="0" applyNumberFormat="1" applyFont="1" applyFill="1" applyBorder="1" applyAlignment="1" applyProtection="1">
      <alignment horizontal="center"/>
      <protection hidden="1"/>
    </xf>
    <xf numFmtId="1" fontId="32" fillId="0" borderId="53" xfId="0" applyNumberFormat="1" applyFont="1" applyBorder="1" applyProtection="1">
      <protection hidden="1"/>
    </xf>
    <xf numFmtId="0" fontId="33" fillId="0" borderId="57" xfId="0" applyFont="1" applyBorder="1" applyAlignment="1" applyProtection="1">
      <alignment horizontal="center" wrapText="1"/>
      <protection hidden="1"/>
    </xf>
    <xf numFmtId="1" fontId="32" fillId="9" borderId="54" xfId="0" applyNumberFormat="1" applyFont="1" applyFill="1" applyBorder="1" applyAlignment="1" applyProtection="1">
      <alignment horizontal="center"/>
      <protection hidden="1"/>
    </xf>
    <xf numFmtId="1" fontId="32" fillId="0" borderId="35" xfId="0" applyNumberFormat="1" applyFont="1" applyBorder="1" applyAlignment="1" applyProtection="1">
      <alignment horizontal="left"/>
      <protection hidden="1"/>
    </xf>
    <xf numFmtId="0" fontId="33" fillId="0" borderId="35" xfId="0" applyFont="1" applyBorder="1" applyAlignment="1" applyProtection="1">
      <alignment horizontal="center" wrapText="1"/>
      <protection hidden="1"/>
    </xf>
    <xf numFmtId="1" fontId="32" fillId="9" borderId="7" xfId="0" applyNumberFormat="1" applyFont="1" applyFill="1" applyBorder="1" applyAlignment="1" applyProtection="1">
      <alignment horizontal="center"/>
      <protection hidden="1"/>
    </xf>
    <xf numFmtId="1" fontId="32" fillId="0" borderId="16" xfId="0" applyNumberFormat="1" applyFont="1" applyBorder="1" applyProtection="1">
      <protection hidden="1"/>
    </xf>
    <xf numFmtId="0" fontId="33" fillId="0" borderId="7" xfId="0" applyFont="1" applyBorder="1" applyAlignment="1" applyProtection="1">
      <alignment horizontal="center" wrapText="1"/>
      <protection locked="0"/>
    </xf>
    <xf numFmtId="1" fontId="32" fillId="9" borderId="21" xfId="0" applyNumberFormat="1" applyFont="1" applyFill="1" applyBorder="1" applyAlignment="1" applyProtection="1">
      <alignment horizontal="center"/>
      <protection hidden="1"/>
    </xf>
    <xf numFmtId="0" fontId="33" fillId="0" borderId="11" xfId="0" applyFont="1" applyBorder="1" applyAlignment="1" applyProtection="1">
      <alignment horizontal="center" wrapText="1"/>
      <protection hidden="1"/>
    </xf>
    <xf numFmtId="1" fontId="32" fillId="9" borderId="14" xfId="0" applyNumberFormat="1" applyFont="1" applyFill="1" applyBorder="1" applyAlignment="1" applyProtection="1">
      <alignment horizontal="center"/>
      <protection hidden="1"/>
    </xf>
    <xf numFmtId="1" fontId="32" fillId="0" borderId="7" xfId="0" applyNumberFormat="1" applyFont="1" applyBorder="1" applyAlignment="1" applyProtection="1">
      <alignment horizontal="left"/>
      <protection hidden="1"/>
    </xf>
    <xf numFmtId="0" fontId="33" fillId="0" borderId="7" xfId="0" applyFont="1" applyBorder="1" applyAlignment="1" applyProtection="1">
      <alignment horizontal="center" wrapText="1"/>
      <protection hidden="1"/>
    </xf>
    <xf numFmtId="1" fontId="32" fillId="0" borderId="16" xfId="0" applyNumberFormat="1" applyFont="1" applyBorder="1" applyAlignment="1" applyProtection="1">
      <alignment horizontal="left"/>
      <protection hidden="1"/>
    </xf>
    <xf numFmtId="1" fontId="32" fillId="0" borderId="7" xfId="0" applyNumberFormat="1" applyFont="1" applyBorder="1" applyProtection="1">
      <protection hidden="1"/>
    </xf>
    <xf numFmtId="1" fontId="32" fillId="0" borderId="39" xfId="0" applyNumberFormat="1" applyFont="1" applyBorder="1" applyAlignment="1" applyProtection="1">
      <alignment horizontal="left"/>
      <protection hidden="1"/>
    </xf>
    <xf numFmtId="0" fontId="31" fillId="2" borderId="12" xfId="0" applyFont="1" applyFill="1" applyBorder="1" applyProtection="1">
      <protection hidden="1"/>
    </xf>
    <xf numFmtId="0" fontId="31" fillId="2" borderId="15" xfId="0" applyFont="1" applyFill="1" applyBorder="1" applyProtection="1">
      <protection hidden="1"/>
    </xf>
    <xf numFmtId="0" fontId="31" fillId="2" borderId="58" xfId="0" applyFont="1" applyFill="1" applyBorder="1" applyProtection="1">
      <protection hidden="1"/>
    </xf>
    <xf numFmtId="0" fontId="31" fillId="2" borderId="55" xfId="0" applyFont="1" applyFill="1" applyBorder="1" applyProtection="1">
      <protection hidden="1"/>
    </xf>
    <xf numFmtId="0" fontId="31" fillId="2" borderId="55" xfId="0" applyFont="1" applyFill="1" applyBorder="1" applyAlignment="1" applyProtection="1">
      <alignment horizontal="center"/>
      <protection hidden="1"/>
    </xf>
    <xf numFmtId="10" fontId="31" fillId="2" borderId="55" xfId="1" applyNumberFormat="1" applyFont="1" applyFill="1" applyBorder="1" applyAlignment="1" applyProtection="1">
      <alignment horizontal="center"/>
      <protection hidden="1"/>
    </xf>
    <xf numFmtId="0" fontId="31" fillId="2" borderId="53" xfId="0" applyFont="1" applyFill="1" applyBorder="1" applyAlignment="1" applyProtection="1">
      <alignment horizontal="center"/>
      <protection hidden="1"/>
    </xf>
    <xf numFmtId="0" fontId="31" fillId="2" borderId="63" xfId="0" applyFont="1" applyFill="1" applyBorder="1" applyProtection="1">
      <protection hidden="1"/>
    </xf>
    <xf numFmtId="0" fontId="31" fillId="2" borderId="26" xfId="0" applyFont="1" applyFill="1" applyBorder="1" applyProtection="1">
      <protection hidden="1"/>
    </xf>
    <xf numFmtId="0" fontId="31" fillId="2" borderId="26" xfId="0" applyFont="1" applyFill="1" applyBorder="1" applyAlignment="1" applyProtection="1">
      <alignment horizontal="right" vertical="center"/>
      <protection hidden="1"/>
    </xf>
    <xf numFmtId="0" fontId="35" fillId="0" borderId="9" xfId="0" applyFont="1" applyBorder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center"/>
      <protection hidden="1"/>
    </xf>
    <xf numFmtId="14" fontId="2" fillId="0" borderId="27" xfId="0" applyNumberFormat="1" applyFont="1" applyBorder="1" applyAlignment="1" applyProtection="1">
      <alignment horizontal="center" vertical="center" wrapText="1"/>
      <protection hidden="1"/>
    </xf>
    <xf numFmtId="14" fontId="2" fillId="0" borderId="28" xfId="0" applyNumberFormat="1" applyFont="1" applyBorder="1" applyAlignment="1" applyProtection="1">
      <alignment horizontal="center" vertical="center" wrapText="1"/>
      <protection hidden="1"/>
    </xf>
    <xf numFmtId="14" fontId="11" fillId="0" borderId="28" xfId="0" applyNumberFormat="1" applyFont="1" applyBorder="1" applyAlignment="1" applyProtection="1">
      <alignment horizontal="left" vertical="center" wrapText="1"/>
      <protection locked="0"/>
    </xf>
    <xf numFmtId="0" fontId="11" fillId="0" borderId="28" xfId="0" applyFont="1" applyBorder="1" applyAlignment="1" applyProtection="1">
      <alignment horizontal="left" vertical="center" wrapText="1"/>
      <protection locked="0"/>
    </xf>
    <xf numFmtId="0" fontId="11" fillId="0" borderId="31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14" fontId="11" fillId="0" borderId="19" xfId="0" applyNumberFormat="1" applyFont="1" applyBorder="1" applyAlignment="1" applyProtection="1">
      <alignment horizontal="left" vertical="center" wrapText="1"/>
      <protection locked="0"/>
    </xf>
    <xf numFmtId="0" fontId="11" fillId="0" borderId="19" xfId="0" applyFont="1" applyBorder="1" applyAlignment="1" applyProtection="1">
      <alignment horizontal="left" vertical="center" wrapText="1"/>
      <protection locked="0"/>
    </xf>
    <xf numFmtId="0" fontId="11" fillId="0" borderId="20" xfId="0" applyFont="1" applyBorder="1" applyAlignment="1" applyProtection="1">
      <alignment horizontal="left" vertical="center" wrapText="1"/>
      <protection locked="0"/>
    </xf>
    <xf numFmtId="0" fontId="2" fillId="0" borderId="34" xfId="0" applyFont="1" applyBorder="1" applyAlignment="1" applyProtection="1">
      <alignment horizontal="right" vertical="center" wrapText="1"/>
      <protection hidden="1"/>
    </xf>
    <xf numFmtId="0" fontId="2" fillId="0" borderId="35" xfId="0" applyFont="1" applyBorder="1" applyAlignment="1" applyProtection="1">
      <alignment horizontal="right" vertical="center" wrapText="1"/>
      <protection hidden="1"/>
    </xf>
    <xf numFmtId="0" fontId="2" fillId="0" borderId="27" xfId="0" applyFont="1" applyBorder="1" applyAlignment="1" applyProtection="1">
      <alignment horizontal="right" vertical="center" wrapText="1"/>
      <protection hidden="1"/>
    </xf>
    <xf numFmtId="0" fontId="2" fillId="0" borderId="28" xfId="0" applyFont="1" applyBorder="1" applyAlignment="1" applyProtection="1">
      <alignment horizontal="right" vertical="center" wrapText="1"/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4" fillId="2" borderId="11" xfId="0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4" fillId="2" borderId="31" xfId="0" applyFont="1" applyFill="1" applyBorder="1" applyAlignment="1" applyProtection="1">
      <alignment horizontal="center" vertical="center"/>
      <protection hidden="1"/>
    </xf>
    <xf numFmtId="0" fontId="8" fillId="0" borderId="3" xfId="0" applyFont="1" applyBorder="1" applyAlignment="1" applyProtection="1">
      <alignment horizontal="center" vertical="center" wrapText="1"/>
      <protection hidden="1"/>
    </xf>
    <xf numFmtId="0" fontId="7" fillId="9" borderId="7" xfId="0" applyFont="1" applyFill="1" applyBorder="1" applyAlignment="1" applyProtection="1">
      <alignment horizontal="center" vertical="center"/>
      <protection hidden="1"/>
    </xf>
    <xf numFmtId="0" fontId="2" fillId="0" borderId="21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9" fontId="17" fillId="0" borderId="12" xfId="0" applyNumberFormat="1" applyFont="1" applyBorder="1" applyAlignment="1" applyProtection="1">
      <alignment horizontal="center" vertical="center"/>
      <protection hidden="1"/>
    </xf>
    <xf numFmtId="9" fontId="17" fillId="0" borderId="16" xfId="0" applyNumberFormat="1" applyFont="1" applyBorder="1" applyAlignment="1" applyProtection="1">
      <alignment horizontal="center" vertical="center"/>
      <protection hidden="1"/>
    </xf>
    <xf numFmtId="164" fontId="2" fillId="0" borderId="22" xfId="1" applyNumberFormat="1" applyFont="1" applyFill="1" applyBorder="1" applyAlignment="1" applyProtection="1">
      <alignment horizontal="center" vertical="center"/>
      <protection locked="0"/>
    </xf>
    <xf numFmtId="164" fontId="2" fillId="0" borderId="23" xfId="1" applyNumberFormat="1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right" vertical="center" wrapText="1"/>
      <protection hidden="1"/>
    </xf>
    <xf numFmtId="0" fontId="1" fillId="0" borderId="7" xfId="0" applyFont="1" applyBorder="1" applyAlignment="1" applyProtection="1">
      <alignment horizontal="right" vertical="center" wrapText="1"/>
      <protection hidden="1"/>
    </xf>
    <xf numFmtId="0" fontId="1" fillId="0" borderId="36" xfId="0" applyFont="1" applyBorder="1" applyAlignment="1" applyProtection="1">
      <alignment horizontal="right" vertical="center" wrapText="1"/>
      <protection hidden="1"/>
    </xf>
    <xf numFmtId="0" fontId="1" fillId="0" borderId="37" xfId="0" applyFont="1" applyBorder="1" applyAlignment="1" applyProtection="1">
      <alignment horizontal="right" vertical="center" wrapText="1"/>
      <protection hidden="1"/>
    </xf>
    <xf numFmtId="164" fontId="2" fillId="0" borderId="7" xfId="1" applyNumberFormat="1" applyFont="1" applyFill="1" applyBorder="1" applyAlignment="1" applyProtection="1">
      <alignment horizontal="center" vertical="center"/>
      <protection hidden="1"/>
    </xf>
    <xf numFmtId="164" fontId="2" fillId="0" borderId="11" xfId="1" applyNumberFormat="1" applyFont="1" applyFill="1" applyBorder="1" applyAlignment="1" applyProtection="1">
      <alignment horizontal="center" vertical="center"/>
      <protection hidden="1"/>
    </xf>
    <xf numFmtId="164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21" fillId="3" borderId="21" xfId="0" applyFont="1" applyFill="1" applyBorder="1" applyAlignment="1" applyProtection="1">
      <alignment horizontal="center" vertical="center"/>
      <protection hidden="1"/>
    </xf>
    <xf numFmtId="0" fontId="21" fillId="3" borderId="7" xfId="0" applyFont="1" applyFill="1" applyBorder="1" applyAlignment="1" applyProtection="1">
      <alignment horizontal="center" vertical="center"/>
      <protection hidden="1"/>
    </xf>
    <xf numFmtId="0" fontId="21" fillId="3" borderId="12" xfId="0" applyFont="1" applyFill="1" applyBorder="1" applyAlignment="1" applyProtection="1">
      <alignment horizontal="center" vertical="center" wrapText="1"/>
      <protection hidden="1"/>
    </xf>
    <xf numFmtId="0" fontId="21" fillId="3" borderId="16" xfId="0" applyFont="1" applyFill="1" applyBorder="1" applyAlignment="1" applyProtection="1">
      <alignment horizontal="center" vertical="center" wrapText="1"/>
      <protection hidden="1"/>
    </xf>
    <xf numFmtId="0" fontId="21" fillId="3" borderId="11" xfId="0" applyFont="1" applyFill="1" applyBorder="1" applyAlignment="1" applyProtection="1">
      <alignment horizontal="center" vertical="center"/>
      <protection hidden="1"/>
    </xf>
    <xf numFmtId="0" fontId="7" fillId="0" borderId="14" xfId="0" applyFont="1" applyBorder="1" applyAlignment="1" applyProtection="1">
      <alignment horizontal="right" vertical="center"/>
      <protection hidden="1"/>
    </xf>
    <xf numFmtId="0" fontId="7" fillId="0" borderId="15" xfId="0" applyFont="1" applyBorder="1" applyAlignment="1" applyProtection="1">
      <alignment horizontal="right" vertical="center"/>
      <protection hidden="1"/>
    </xf>
    <xf numFmtId="0" fontId="10" fillId="0" borderId="15" xfId="0" applyFont="1" applyBorder="1" applyAlignment="1" applyProtection="1">
      <alignment horizontal="left" vertical="center"/>
      <protection locked="0"/>
    </xf>
    <xf numFmtId="0" fontId="10" fillId="0" borderId="17" xfId="0" applyFont="1" applyBorder="1" applyAlignment="1" applyProtection="1">
      <alignment horizontal="left" vertical="center"/>
      <protection locked="0"/>
    </xf>
    <xf numFmtId="166" fontId="10" fillId="0" borderId="15" xfId="0" applyNumberFormat="1" applyFont="1" applyBorder="1" applyAlignment="1" applyProtection="1">
      <alignment horizontal="left" vertical="center"/>
      <protection locked="0"/>
    </xf>
    <xf numFmtId="166" fontId="10" fillId="0" borderId="17" xfId="0" applyNumberFormat="1" applyFont="1" applyBorder="1" applyAlignment="1" applyProtection="1">
      <alignment horizontal="left" vertical="center"/>
      <protection locked="0"/>
    </xf>
    <xf numFmtId="0" fontId="7" fillId="0" borderId="25" xfId="0" applyFont="1" applyBorder="1" applyAlignment="1" applyProtection="1">
      <alignment horizontal="right" vertical="center"/>
      <protection hidden="1"/>
    </xf>
    <xf numFmtId="0" fontId="7" fillId="0" borderId="26" xfId="0" applyFont="1" applyBorder="1" applyAlignment="1" applyProtection="1">
      <alignment horizontal="right" vertical="center"/>
      <protection hidden="1"/>
    </xf>
    <xf numFmtId="0" fontId="10" fillId="0" borderId="26" xfId="0" applyFont="1" applyBorder="1" applyAlignment="1" applyProtection="1">
      <alignment horizontal="left" vertical="center" wrapText="1"/>
      <protection locked="0"/>
    </xf>
    <xf numFmtId="0" fontId="10" fillId="0" borderId="26" xfId="0" applyFont="1" applyBorder="1" applyAlignment="1" applyProtection="1">
      <alignment horizontal="left" vertical="center"/>
      <protection locked="0"/>
    </xf>
    <xf numFmtId="0" fontId="10" fillId="0" borderId="30" xfId="0" applyFont="1" applyBorder="1" applyAlignment="1" applyProtection="1">
      <alignment horizontal="left" vertical="center"/>
      <protection locked="0"/>
    </xf>
    <xf numFmtId="0" fontId="7" fillId="0" borderId="18" xfId="0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20" xfId="0" applyFont="1" applyBorder="1" applyAlignment="1" applyProtection="1">
      <alignment horizontal="center" vertic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3" xfId="0" applyFont="1" applyBorder="1" applyAlignment="1" applyProtection="1">
      <alignment horizontal="center" vertical="center"/>
      <protection hidden="1"/>
    </xf>
    <xf numFmtId="0" fontId="18" fillId="0" borderId="8" xfId="0" applyFont="1" applyBorder="1" applyAlignment="1" applyProtection="1">
      <alignment horizontal="center" vertical="center"/>
      <protection hidden="1"/>
    </xf>
    <xf numFmtId="0" fontId="18" fillId="0" borderId="9" xfId="0" applyFont="1" applyBorder="1" applyAlignment="1" applyProtection="1">
      <alignment horizontal="center" vertical="center"/>
      <protection hidden="1"/>
    </xf>
    <xf numFmtId="0" fontId="19" fillId="0" borderId="32" xfId="0" applyFont="1" applyBorder="1" applyAlignment="1" applyProtection="1">
      <alignment horizontal="center" vertical="center" wrapText="1"/>
      <protection hidden="1"/>
    </xf>
    <xf numFmtId="0" fontId="19" fillId="0" borderId="3" xfId="0" applyFont="1" applyBorder="1" applyAlignment="1" applyProtection="1">
      <alignment horizontal="center" vertical="center" wrapText="1"/>
      <protection hidden="1"/>
    </xf>
    <xf numFmtId="0" fontId="19" fillId="0" borderId="4" xfId="0" applyFont="1" applyBorder="1" applyAlignment="1" applyProtection="1">
      <alignment horizontal="center" vertical="center" wrapText="1"/>
      <protection hidden="1"/>
    </xf>
    <xf numFmtId="0" fontId="19" fillId="0" borderId="33" xfId="0" applyFont="1" applyBorder="1" applyAlignment="1" applyProtection="1">
      <alignment horizontal="center" vertical="center" wrapText="1"/>
      <protection hidden="1"/>
    </xf>
    <xf numFmtId="0" fontId="19" fillId="0" borderId="9" xfId="0" applyFont="1" applyBorder="1" applyAlignment="1" applyProtection="1">
      <alignment horizontal="center" vertical="center" wrapText="1"/>
      <protection hidden="1"/>
    </xf>
    <xf numFmtId="0" fontId="19" fillId="0" borderId="13" xfId="0" applyFont="1" applyBorder="1" applyAlignment="1" applyProtection="1">
      <alignment horizontal="center" vertical="center" wrapText="1"/>
      <protection hidden="1"/>
    </xf>
    <xf numFmtId="0" fontId="7" fillId="0" borderId="10" xfId="0" applyFont="1" applyBorder="1" applyAlignment="1" applyProtection="1">
      <alignment horizontal="right" vertical="center"/>
      <protection hidden="1"/>
    </xf>
    <xf numFmtId="0" fontId="7" fillId="0" borderId="24" xfId="0" applyFont="1" applyBorder="1" applyAlignment="1" applyProtection="1">
      <alignment horizontal="right" vertical="center"/>
      <protection hidden="1"/>
    </xf>
    <xf numFmtId="0" fontId="10" fillId="0" borderId="24" xfId="0" applyFont="1" applyBorder="1" applyAlignment="1" applyProtection="1">
      <alignment horizontal="left" vertical="center"/>
      <protection locked="0"/>
    </xf>
    <xf numFmtId="0" fontId="10" fillId="0" borderId="29" xfId="0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14" fontId="11" fillId="0" borderId="31" xfId="0" applyNumberFormat="1" applyFont="1" applyBorder="1" applyAlignment="1" applyProtection="1">
      <alignment horizontal="left" vertical="center" wrapText="1"/>
      <protection locked="0"/>
    </xf>
    <xf numFmtId="0" fontId="2" fillId="0" borderId="25" xfId="0" applyFont="1" applyBorder="1" applyAlignment="1" applyProtection="1">
      <alignment horizontal="right" vertical="center" wrapText="1"/>
      <protection hidden="1"/>
    </xf>
    <xf numFmtId="0" fontId="2" fillId="0" borderId="26" xfId="0" applyFont="1" applyBorder="1" applyAlignment="1" applyProtection="1">
      <alignment horizontal="right" vertical="center" wrapText="1"/>
      <protection hidden="1"/>
    </xf>
    <xf numFmtId="2" fontId="17" fillId="0" borderId="26" xfId="0" applyNumberFormat="1" applyFont="1" applyBorder="1" applyAlignment="1" applyProtection="1">
      <alignment horizontal="left" vertical="center"/>
      <protection hidden="1"/>
    </xf>
    <xf numFmtId="2" fontId="17" fillId="0" borderId="30" xfId="0" applyNumberFormat="1" applyFont="1" applyBorder="1" applyAlignment="1" applyProtection="1">
      <alignment horizontal="left" vertical="center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43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0" fontId="2" fillId="0" borderId="39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41" xfId="0" applyFont="1" applyBorder="1" applyAlignment="1" applyProtection="1">
      <alignment horizontal="center" vertical="center" wrapText="1"/>
      <protection hidden="1"/>
    </xf>
    <xf numFmtId="0" fontId="8" fillId="0" borderId="32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38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33" xfId="1" applyNumberFormat="1" applyFont="1" applyFill="1" applyBorder="1" applyAlignment="1" applyProtection="1">
      <alignment horizontal="center" vertical="center"/>
      <protection hidden="1"/>
    </xf>
    <xf numFmtId="0" fontId="8" fillId="0" borderId="13" xfId="1" applyNumberFormat="1" applyFont="1" applyFill="1" applyBorder="1" applyAlignment="1" applyProtection="1">
      <alignment horizontal="center" vertical="center"/>
      <protection hidden="1"/>
    </xf>
    <xf numFmtId="164" fontId="4" fillId="0" borderId="39" xfId="0" applyNumberFormat="1" applyFont="1" applyBorder="1" applyAlignment="1" applyProtection="1">
      <alignment horizontal="center" vertical="center"/>
      <protection hidden="1"/>
    </xf>
    <xf numFmtId="164" fontId="4" fillId="0" borderId="40" xfId="0" applyNumberFormat="1" applyFont="1" applyBorder="1" applyAlignment="1" applyProtection="1">
      <alignment horizontal="center" vertical="center"/>
      <protection hidden="1"/>
    </xf>
    <xf numFmtId="164" fontId="4" fillId="0" borderId="41" xfId="0" applyNumberFormat="1" applyFont="1" applyBorder="1" applyAlignment="1" applyProtection="1">
      <alignment horizontal="center" vertical="center"/>
      <protection hidden="1"/>
    </xf>
    <xf numFmtId="164" fontId="4" fillId="0" borderId="42" xfId="0" applyNumberFormat="1" applyFont="1" applyBorder="1" applyAlignment="1" applyProtection="1">
      <alignment horizontal="center" vertical="center"/>
      <protection hidden="1"/>
    </xf>
    <xf numFmtId="0" fontId="12" fillId="0" borderId="24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14" fontId="11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44" xfId="0" applyFont="1" applyBorder="1" applyAlignment="1" applyProtection="1">
      <alignment horizontal="left" vertical="center" wrapText="1"/>
      <protection locked="0"/>
    </xf>
    <xf numFmtId="0" fontId="12" fillId="0" borderId="45" xfId="0" applyFont="1" applyBorder="1" applyAlignment="1" applyProtection="1">
      <alignment horizontal="left" vertical="center" wrapText="1"/>
      <protection locked="0"/>
    </xf>
    <xf numFmtId="0" fontId="12" fillId="0" borderId="46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20" fillId="3" borderId="14" xfId="0" applyFont="1" applyFill="1" applyBorder="1" applyAlignment="1" applyProtection="1">
      <alignment horizontal="left" vertical="center"/>
      <protection hidden="1"/>
    </xf>
    <xf numFmtId="0" fontId="20" fillId="3" borderId="15" xfId="0" applyFont="1" applyFill="1" applyBorder="1" applyAlignment="1" applyProtection="1">
      <alignment horizontal="left" vertical="center"/>
      <protection hidden="1"/>
    </xf>
    <xf numFmtId="0" fontId="20" fillId="3" borderId="16" xfId="0" applyFont="1" applyFill="1" applyBorder="1" applyAlignment="1" applyProtection="1">
      <alignment horizontal="left" vertical="center"/>
      <protection hidden="1"/>
    </xf>
    <xf numFmtId="0" fontId="20" fillId="3" borderId="12" xfId="0" applyFont="1" applyFill="1" applyBorder="1" applyAlignment="1" applyProtection="1">
      <alignment horizontal="center" vertical="center" wrapText="1"/>
      <protection hidden="1"/>
    </xf>
    <xf numFmtId="0" fontId="20" fillId="3" borderId="16" xfId="0" applyFont="1" applyFill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left" vertical="center" wrapText="1"/>
      <protection locked="0"/>
    </xf>
    <xf numFmtId="0" fontId="1" fillId="9" borderId="12" xfId="0" applyFont="1" applyFill="1" applyBorder="1" applyAlignment="1" applyProtection="1">
      <alignment horizontal="left" vertical="center" wrapText="1"/>
      <protection hidden="1"/>
    </xf>
    <xf numFmtId="0" fontId="1" fillId="9" borderId="56" xfId="0" applyFont="1" applyFill="1" applyBorder="1" applyAlignment="1" applyProtection="1">
      <alignment horizontal="left" vertical="center" wrapText="1"/>
      <protection hidden="1"/>
    </xf>
    <xf numFmtId="0" fontId="20" fillId="3" borderId="63" xfId="0" applyFont="1" applyFill="1" applyBorder="1" applyAlignment="1" applyProtection="1">
      <alignment horizontal="center" vertical="center"/>
      <protection hidden="1"/>
    </xf>
    <xf numFmtId="0" fontId="20" fillId="3" borderId="26" xfId="0" applyFont="1" applyFill="1" applyBorder="1" applyAlignment="1" applyProtection="1">
      <alignment horizontal="center" vertical="center"/>
      <protection hidden="1"/>
    </xf>
    <xf numFmtId="0" fontId="20" fillId="3" borderId="64" xfId="0" applyFont="1" applyFill="1" applyBorder="1" applyAlignment="1" applyProtection="1">
      <alignment horizontal="center" vertical="center"/>
      <protection hidden="1"/>
    </xf>
    <xf numFmtId="0" fontId="1" fillId="2" borderId="38" xfId="0" applyFont="1" applyFill="1" applyBorder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horizontal="center" vertical="center" wrapText="1"/>
      <protection hidden="1"/>
    </xf>
    <xf numFmtId="0" fontId="1" fillId="2" borderId="39" xfId="0" applyFont="1" applyFill="1" applyBorder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horizontal="left" vertical="center" wrapText="1"/>
      <protection hidden="1"/>
    </xf>
    <xf numFmtId="0" fontId="1" fillId="2" borderId="39" xfId="0" applyFont="1" applyFill="1" applyBorder="1" applyAlignment="1" applyProtection="1">
      <alignment horizontal="left" vertical="center" wrapText="1"/>
      <protection hidden="1"/>
    </xf>
    <xf numFmtId="0" fontId="1" fillId="2" borderId="9" xfId="0" applyFont="1" applyFill="1" applyBorder="1" applyAlignment="1" applyProtection="1">
      <alignment horizontal="left" vertical="center" wrapText="1"/>
      <protection hidden="1"/>
    </xf>
    <xf numFmtId="0" fontId="1" fillId="2" borderId="41" xfId="0" applyFont="1" applyFill="1" applyBorder="1" applyAlignment="1" applyProtection="1">
      <alignment horizontal="left" vertical="center" wrapText="1"/>
      <protection hidden="1"/>
    </xf>
    <xf numFmtId="0" fontId="31" fillId="2" borderId="33" xfId="0" applyFont="1" applyFill="1" applyBorder="1" applyAlignment="1" applyProtection="1">
      <alignment horizontal="left" vertical="center" wrapText="1"/>
      <protection hidden="1"/>
    </xf>
    <xf numFmtId="0" fontId="31" fillId="2" borderId="9" xfId="0" applyFont="1" applyFill="1" applyBorder="1" applyAlignment="1" applyProtection="1">
      <alignment horizontal="left" vertical="center" wrapText="1"/>
      <protection hidden="1"/>
    </xf>
    <xf numFmtId="0" fontId="31" fillId="2" borderId="41" xfId="0" applyFont="1" applyFill="1" applyBorder="1" applyAlignment="1" applyProtection="1">
      <alignment horizontal="left" vertical="center" wrapText="1"/>
      <protection hidden="1"/>
    </xf>
    <xf numFmtId="0" fontId="29" fillId="3" borderId="63" xfId="0" applyFont="1" applyFill="1" applyBorder="1" applyAlignment="1" applyProtection="1">
      <alignment horizontal="center" vertical="center"/>
      <protection hidden="1"/>
    </xf>
    <xf numFmtId="0" fontId="29" fillId="3" borderId="26" xfId="0" applyFont="1" applyFill="1" applyBorder="1" applyAlignment="1" applyProtection="1">
      <alignment horizontal="center" vertical="center"/>
      <protection hidden="1"/>
    </xf>
    <xf numFmtId="0" fontId="29" fillId="3" borderId="64" xfId="0" applyFont="1" applyFill="1" applyBorder="1" applyAlignment="1" applyProtection="1">
      <alignment horizontal="center" vertical="center"/>
      <protection hidden="1"/>
    </xf>
    <xf numFmtId="0" fontId="31" fillId="2" borderId="32" xfId="0" applyFont="1" applyFill="1" applyBorder="1" applyAlignment="1" applyProtection="1">
      <alignment horizontal="center" vertical="center" wrapText="1"/>
      <protection hidden="1"/>
    </xf>
    <xf numFmtId="0" fontId="31" fillId="2" borderId="3" xfId="0" applyFont="1" applyFill="1" applyBorder="1" applyAlignment="1" applyProtection="1">
      <alignment horizontal="center" vertical="center" wrapText="1"/>
      <protection hidden="1"/>
    </xf>
    <xf numFmtId="0" fontId="31" fillId="2" borderId="43" xfId="0" applyFont="1" applyFill="1" applyBorder="1" applyAlignment="1" applyProtection="1">
      <alignment horizontal="center" vertical="center" wrapText="1"/>
      <protection hidden="1"/>
    </xf>
    <xf numFmtId="0" fontId="31" fillId="2" borderId="38" xfId="0" applyFont="1" applyFill="1" applyBorder="1" applyAlignment="1" applyProtection="1">
      <alignment horizontal="center" vertical="center" wrapText="1"/>
      <protection hidden="1"/>
    </xf>
    <xf numFmtId="0" fontId="31" fillId="2" borderId="0" xfId="0" applyFont="1" applyFill="1" applyAlignment="1" applyProtection="1">
      <alignment horizontal="center" vertical="center" wrapText="1"/>
      <protection hidden="1"/>
    </xf>
    <xf numFmtId="0" fontId="31" fillId="2" borderId="39" xfId="0" applyFont="1" applyFill="1" applyBorder="1" applyAlignment="1" applyProtection="1">
      <alignment horizontal="center" vertical="center" wrapText="1"/>
      <protection hidden="1"/>
    </xf>
    <xf numFmtId="0" fontId="31" fillId="2" borderId="38" xfId="0" applyFont="1" applyFill="1" applyBorder="1" applyAlignment="1" applyProtection="1">
      <alignment horizontal="left" vertical="top" wrapText="1"/>
      <protection hidden="1"/>
    </xf>
    <xf numFmtId="0" fontId="31" fillId="2" borderId="0" xfId="0" applyFont="1" applyFill="1" applyAlignment="1" applyProtection="1">
      <alignment horizontal="left" vertical="top" wrapText="1"/>
      <protection hidden="1"/>
    </xf>
    <xf numFmtId="0" fontId="31" fillId="2" borderId="39" xfId="0" applyFont="1" applyFill="1" applyBorder="1" applyAlignment="1" applyProtection="1">
      <alignment horizontal="left" vertical="top" wrapText="1"/>
      <protection hidden="1"/>
    </xf>
    <xf numFmtId="0" fontId="31" fillId="0" borderId="38" xfId="0" applyFont="1" applyBorder="1" applyAlignment="1" applyProtection="1">
      <alignment horizontal="left" vertical="top"/>
      <protection hidden="1"/>
    </xf>
    <xf numFmtId="0" fontId="31" fillId="0" borderId="0" xfId="0" applyFont="1" applyAlignment="1" applyProtection="1">
      <alignment horizontal="left" vertical="top"/>
      <protection hidden="1"/>
    </xf>
    <xf numFmtId="0" fontId="31" fillId="0" borderId="39" xfId="0" applyFont="1" applyBorder="1" applyAlignment="1" applyProtection="1">
      <alignment horizontal="left" vertical="top"/>
      <protection hidden="1"/>
    </xf>
    <xf numFmtId="1" fontId="32" fillId="9" borderId="14" xfId="0" applyNumberFormat="1" applyFont="1" applyFill="1" applyBorder="1" applyAlignment="1" applyProtection="1">
      <alignment horizontal="center"/>
      <protection hidden="1"/>
    </xf>
    <xf numFmtId="1" fontId="32" fillId="9" borderId="15" xfId="0" applyNumberFormat="1" applyFont="1" applyFill="1" applyBorder="1" applyAlignment="1" applyProtection="1">
      <alignment horizontal="center"/>
      <protection hidden="1"/>
    </xf>
    <xf numFmtId="1" fontId="32" fillId="9" borderId="17" xfId="0" applyNumberFormat="1" applyFont="1" applyFill="1" applyBorder="1" applyAlignment="1" applyProtection="1">
      <alignment horizontal="center"/>
      <protection hidden="1"/>
    </xf>
    <xf numFmtId="0" fontId="1" fillId="9" borderId="15" xfId="0" applyFont="1" applyFill="1" applyBorder="1" applyAlignment="1" applyProtection="1">
      <alignment horizontal="left" vertical="center" wrapText="1"/>
      <protection hidden="1"/>
    </xf>
    <xf numFmtId="0" fontId="1" fillId="9" borderId="16" xfId="0" applyFont="1" applyFill="1" applyBorder="1" applyAlignment="1" applyProtection="1">
      <alignment horizontal="left" vertical="center" wrapText="1"/>
      <protection hidden="1"/>
    </xf>
    <xf numFmtId="1" fontId="31" fillId="10" borderId="7" xfId="0" quotePrefix="1" applyNumberFormat="1" applyFont="1" applyFill="1" applyBorder="1" applyAlignment="1" applyProtection="1">
      <alignment horizontal="center"/>
      <protection hidden="1"/>
    </xf>
    <xf numFmtId="0" fontId="31" fillId="10" borderId="7" xfId="0" applyFont="1" applyFill="1" applyBorder="1" applyAlignment="1" applyProtection="1">
      <alignment horizontal="center"/>
      <protection hidden="1"/>
    </xf>
    <xf numFmtId="164" fontId="34" fillId="10" borderId="7" xfId="0" applyNumberFormat="1" applyFont="1" applyFill="1" applyBorder="1" applyAlignment="1" applyProtection="1">
      <alignment horizontal="center" vertical="center"/>
      <protection locked="0"/>
    </xf>
    <xf numFmtId="0" fontId="31" fillId="2" borderId="15" xfId="0" applyFont="1" applyFill="1" applyBorder="1" applyAlignment="1" applyProtection="1">
      <alignment horizontal="center"/>
      <protection hidden="1"/>
    </xf>
    <xf numFmtId="0" fontId="31" fillId="2" borderId="16" xfId="0" applyFont="1" applyFill="1" applyBorder="1" applyAlignment="1" applyProtection="1">
      <alignment horizontal="center"/>
      <protection hidden="1"/>
    </xf>
    <xf numFmtId="0" fontId="18" fillId="0" borderId="22" xfId="0" applyFont="1" applyBorder="1" applyAlignment="1" applyProtection="1">
      <alignment horizontal="center" vertical="center"/>
      <protection hidden="1"/>
    </xf>
    <xf numFmtId="0" fontId="18" fillId="0" borderId="23" xfId="0" applyFont="1" applyBorder="1" applyAlignment="1" applyProtection="1">
      <alignment horizontal="center" vertical="center"/>
      <protection hidden="1"/>
    </xf>
    <xf numFmtId="0" fontId="18" fillId="0" borderId="33" xfId="0" applyFont="1" applyBorder="1" applyAlignment="1" applyProtection="1">
      <alignment horizontal="center" vertical="center"/>
      <protection hidden="1"/>
    </xf>
    <xf numFmtId="0" fontId="18" fillId="0" borderId="41" xfId="0" applyFont="1" applyBorder="1" applyAlignment="1" applyProtection="1">
      <alignment horizontal="center" vertical="center"/>
      <protection hidden="1"/>
    </xf>
    <xf numFmtId="0" fontId="19" fillId="0" borderId="22" xfId="0" applyFont="1" applyBorder="1" applyAlignment="1" applyProtection="1">
      <alignment horizontal="center" vertical="center" wrapText="1"/>
      <protection hidden="1"/>
    </xf>
    <xf numFmtId="0" fontId="19" fillId="0" borderId="45" xfId="0" applyFont="1" applyBorder="1" applyAlignment="1" applyProtection="1">
      <alignment horizontal="center" vertical="center" wrapText="1"/>
      <protection hidden="1"/>
    </xf>
    <xf numFmtId="0" fontId="19" fillId="0" borderId="23" xfId="0" applyFont="1" applyBorder="1" applyAlignment="1" applyProtection="1">
      <alignment horizontal="center" vertical="center" wrapText="1"/>
      <protection hidden="1"/>
    </xf>
    <xf numFmtId="0" fontId="19" fillId="0" borderId="41" xfId="0" applyFont="1" applyBorder="1" applyAlignment="1" applyProtection="1">
      <alignment horizontal="center" vertical="center" wrapText="1"/>
      <protection hidden="1"/>
    </xf>
    <xf numFmtId="0" fontId="30" fillId="0" borderId="10" xfId="0" applyFont="1" applyBorder="1" applyAlignment="1" applyProtection="1">
      <alignment horizontal="left" vertical="center"/>
      <protection locked="0"/>
    </xf>
    <xf numFmtId="0" fontId="30" fillId="0" borderId="62" xfId="0" applyFont="1" applyBorder="1" applyAlignment="1" applyProtection="1">
      <alignment horizontal="left" vertical="center"/>
      <protection locked="0"/>
    </xf>
    <xf numFmtId="0" fontId="1" fillId="11" borderId="63" xfId="2" applyNumberFormat="1" applyFont="1" applyFill="1" applyBorder="1" applyAlignment="1" applyProtection="1">
      <alignment horizontal="center" vertical="center"/>
      <protection hidden="1"/>
    </xf>
    <xf numFmtId="0" fontId="1" fillId="11" borderId="26" xfId="2" applyNumberFormat="1" applyFont="1" applyFill="1" applyBorder="1" applyAlignment="1" applyProtection="1">
      <alignment horizontal="center" vertical="center"/>
      <protection hidden="1"/>
    </xf>
    <xf numFmtId="0" fontId="1" fillId="11" borderId="64" xfId="2" applyNumberFormat="1" applyFont="1" applyFill="1" applyBorder="1" applyAlignment="1" applyProtection="1">
      <alignment horizontal="center" vertical="center"/>
      <protection hidden="1"/>
    </xf>
    <xf numFmtId="1" fontId="31" fillId="10" borderId="7" xfId="0" applyNumberFormat="1" applyFont="1" applyFill="1" applyBorder="1" applyAlignment="1" applyProtection="1">
      <alignment horizontal="center"/>
      <protection hidden="1"/>
    </xf>
    <xf numFmtId="0" fontId="31" fillId="2" borderId="12" xfId="0" applyFont="1" applyFill="1" applyBorder="1" applyProtection="1">
      <protection hidden="1"/>
    </xf>
    <xf numFmtId="0" fontId="31" fillId="2" borderId="15" xfId="0" applyFont="1" applyFill="1" applyBorder="1" applyProtection="1">
      <protection hidden="1"/>
    </xf>
    <xf numFmtId="0" fontId="31" fillId="2" borderId="15" xfId="0" applyFont="1" applyFill="1" applyBorder="1" applyAlignment="1" applyProtection="1">
      <alignment horizontal="left"/>
      <protection hidden="1"/>
    </xf>
  </cellXfs>
  <cellStyles count="3">
    <cellStyle name="Normal" xfId="0" builtinId="0"/>
    <cellStyle name="Porcentagem" xfId="1" builtinId="5"/>
    <cellStyle name="Vírgula" xfId="2" builtinId="3"/>
  </cellStyles>
  <dxfs count="48">
    <dxf>
      <fill>
        <patternFill>
          <bgColor theme="0"/>
        </patternFill>
      </fill>
    </dxf>
    <dxf>
      <font>
        <color theme="0"/>
      </font>
      <fill>
        <patternFill>
          <bgColor theme="5"/>
        </patternFill>
      </fill>
    </dxf>
    <dxf>
      <fill>
        <patternFill>
          <bgColor rgb="FFFFFF99"/>
        </patternFill>
      </fill>
    </dxf>
    <dxf>
      <fill>
        <patternFill>
          <bgColor rgb="FF00C85A"/>
        </patternFill>
      </fill>
    </dxf>
    <dxf>
      <font>
        <color theme="0"/>
      </font>
      <fill>
        <patternFill>
          <bgColor theme="5"/>
        </patternFill>
      </fill>
    </dxf>
    <dxf>
      <fill>
        <patternFill>
          <bgColor rgb="FFFFFF99"/>
        </patternFill>
      </fill>
    </dxf>
    <dxf>
      <fill>
        <patternFill>
          <bgColor rgb="FF00C85A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5"/>
        </patternFill>
      </fill>
    </dxf>
    <dxf>
      <fill>
        <patternFill>
          <bgColor rgb="FFFFFF99"/>
        </patternFill>
      </fill>
    </dxf>
    <dxf>
      <fill>
        <patternFill>
          <bgColor rgb="FF00C85A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5"/>
        </patternFill>
      </fill>
    </dxf>
    <dxf>
      <fill>
        <patternFill>
          <bgColor rgb="FFFFFF99"/>
        </patternFill>
      </fill>
    </dxf>
    <dxf>
      <fill>
        <patternFill>
          <bgColor rgb="FF00C85A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theme="5"/>
        </patternFill>
      </fill>
    </dxf>
    <dxf>
      <fill>
        <patternFill>
          <bgColor rgb="FFFFFF99"/>
        </patternFill>
      </fill>
    </dxf>
    <dxf>
      <fill>
        <patternFill>
          <bgColor rgb="FF00C85A"/>
        </patternFill>
      </fill>
    </dxf>
    <dxf>
      <font>
        <color theme="0"/>
      </font>
      <fill>
        <patternFill>
          <bgColor rgb="FF00C85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00C85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00C85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00C85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FFF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C85A"/>
      <color rgb="FFCC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392905</xdr:colOff>
      <xdr:row>1</xdr:row>
      <xdr:rowOff>166687</xdr:rowOff>
    </xdr:from>
    <xdr:to>
      <xdr:col>1</xdr:col>
      <xdr:colOff>611980</xdr:colOff>
      <xdr:row>2</xdr:row>
      <xdr:rowOff>452437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9A07795E-2CF3-4B7B-A00E-7285B12D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5" y="166687"/>
          <a:ext cx="1600200" cy="9167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428623</xdr:colOff>
      <xdr:row>0</xdr:row>
      <xdr:rowOff>142875</xdr:rowOff>
    </xdr:from>
    <xdr:to>
      <xdr:col>1</xdr:col>
      <xdr:colOff>647698</xdr:colOff>
      <xdr:row>1</xdr:row>
      <xdr:rowOff>428625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ED7032FA-B47D-4857-A193-56FEC12AB4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3" y="142875"/>
          <a:ext cx="1600200" cy="9167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476247</xdr:colOff>
      <xdr:row>0</xdr:row>
      <xdr:rowOff>130966</xdr:rowOff>
    </xdr:from>
    <xdr:to>
      <xdr:col>1</xdr:col>
      <xdr:colOff>695322</xdr:colOff>
      <xdr:row>1</xdr:row>
      <xdr:rowOff>416716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E1A08392-EDB4-4CAF-81CB-6755E4179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7" y="130966"/>
          <a:ext cx="1600200" cy="9167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464343</xdr:colOff>
      <xdr:row>0</xdr:row>
      <xdr:rowOff>166687</xdr:rowOff>
    </xdr:from>
    <xdr:to>
      <xdr:col>1</xdr:col>
      <xdr:colOff>683418</xdr:colOff>
      <xdr:row>1</xdr:row>
      <xdr:rowOff>452437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5C0E43D1-B9DB-4092-9FDC-0891D8DE55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343" y="166687"/>
          <a:ext cx="1600200" cy="9167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488156</xdr:colOff>
      <xdr:row>0</xdr:row>
      <xdr:rowOff>119063</xdr:rowOff>
    </xdr:from>
    <xdr:to>
      <xdr:col>1</xdr:col>
      <xdr:colOff>707231</xdr:colOff>
      <xdr:row>1</xdr:row>
      <xdr:rowOff>404813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92FE0CE0-88E8-4999-B747-BB32E8C2CB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156" y="119063"/>
          <a:ext cx="1600200" cy="916781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440533</xdr:colOff>
      <xdr:row>0</xdr:row>
      <xdr:rowOff>0</xdr:rowOff>
    </xdr:from>
    <xdr:to>
      <xdr:col>1</xdr:col>
      <xdr:colOff>1269250</xdr:colOff>
      <xdr:row>1</xdr:row>
      <xdr:rowOff>1071562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79817F0-D946-414C-A959-0B58E3EDB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533" y="0"/>
          <a:ext cx="1543092" cy="12620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EEECE1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W37"/>
  <sheetViews>
    <sheetView tabSelected="1" view="pageBreakPreview" zoomScale="59" zoomScaleNormal="59" zoomScaleSheetLayoutView="59" workbookViewId="0">
      <selection activeCell="C10" sqref="C10:H10"/>
    </sheetView>
  </sheetViews>
  <sheetFormatPr defaultRowHeight="15" x14ac:dyDescent="0.25"/>
  <cols>
    <col min="1" max="8" width="20.7109375" customWidth="1"/>
    <col min="19" max="19" width="9.140625" customWidth="1"/>
    <col min="21" max="21" width="9.140625" customWidth="1"/>
  </cols>
  <sheetData>
    <row r="1" spans="1:23" ht="42" customHeight="1" thickBot="1" x14ac:dyDescent="0.6">
      <c r="A1" s="131" t="s">
        <v>209</v>
      </c>
      <c r="B1" s="131"/>
      <c r="C1" s="131"/>
      <c r="D1" s="131"/>
      <c r="E1" s="131"/>
      <c r="F1" s="131"/>
      <c r="G1" s="131"/>
      <c r="H1" s="131"/>
    </row>
    <row r="2" spans="1:23" ht="50.1" customHeight="1" x14ac:dyDescent="0.25">
      <c r="A2" s="187"/>
      <c r="B2" s="188"/>
      <c r="C2" s="191" t="s">
        <v>39</v>
      </c>
      <c r="D2" s="192"/>
      <c r="E2" s="192"/>
      <c r="F2" s="192"/>
      <c r="G2" s="192"/>
      <c r="H2" s="193"/>
    </row>
    <row r="3" spans="1:23" ht="50.1" customHeight="1" thickBot="1" x14ac:dyDescent="0.3">
      <c r="A3" s="189"/>
      <c r="B3" s="190"/>
      <c r="C3" s="194"/>
      <c r="D3" s="195"/>
      <c r="E3" s="195"/>
      <c r="F3" s="195"/>
      <c r="G3" s="195"/>
      <c r="H3" s="196"/>
    </row>
    <row r="4" spans="1:23" ht="6.95" customHeight="1" thickBot="1" x14ac:dyDescent="0.3">
      <c r="A4" s="6"/>
      <c r="B4" s="6"/>
      <c r="C4" s="6"/>
      <c r="D4" s="6"/>
      <c r="E4" s="6"/>
      <c r="F4" s="6"/>
      <c r="G4" s="6"/>
      <c r="H4" s="6"/>
    </row>
    <row r="5" spans="1:23" ht="39.950000000000003" customHeight="1" x14ac:dyDescent="0.25">
      <c r="A5" s="197" t="s">
        <v>27</v>
      </c>
      <c r="B5" s="198"/>
      <c r="C5" s="199"/>
      <c r="D5" s="199"/>
      <c r="E5" s="199"/>
      <c r="F5" s="199"/>
      <c r="G5" s="199"/>
      <c r="H5" s="200"/>
    </row>
    <row r="6" spans="1:23" ht="39.950000000000003" customHeight="1" x14ac:dyDescent="0.25">
      <c r="A6" s="173" t="s">
        <v>1</v>
      </c>
      <c r="B6" s="174"/>
      <c r="C6" s="175"/>
      <c r="D6" s="175"/>
      <c r="E6" s="175"/>
      <c r="F6" s="175"/>
      <c r="G6" s="175"/>
      <c r="H6" s="176"/>
    </row>
    <row r="7" spans="1:23" ht="39.950000000000003" customHeight="1" x14ac:dyDescent="0.25">
      <c r="A7" s="173" t="s">
        <v>25</v>
      </c>
      <c r="B7" s="174"/>
      <c r="C7" s="175"/>
      <c r="D7" s="175"/>
      <c r="E7" s="175"/>
      <c r="F7" s="175"/>
      <c r="G7" s="175"/>
      <c r="H7" s="176"/>
    </row>
    <row r="8" spans="1:23" ht="39.950000000000003" customHeight="1" x14ac:dyDescent="0.25">
      <c r="A8" s="173" t="s">
        <v>0</v>
      </c>
      <c r="B8" s="174"/>
      <c r="C8" s="175"/>
      <c r="D8" s="175"/>
      <c r="E8" s="175"/>
      <c r="F8" s="175"/>
      <c r="G8" s="175"/>
      <c r="H8" s="176"/>
    </row>
    <row r="9" spans="1:23" ht="39.950000000000003" customHeight="1" x14ac:dyDescent="0.25">
      <c r="A9" s="173" t="s">
        <v>2</v>
      </c>
      <c r="B9" s="174"/>
      <c r="C9" s="177"/>
      <c r="D9" s="177"/>
      <c r="E9" s="177"/>
      <c r="F9" s="177"/>
      <c r="G9" s="177"/>
      <c r="H9" s="178"/>
      <c r="J9" s="132" t="str">
        <f>IF(C9="","ATENÇÃO: ESTE TEMPLATE EM BRANCO NÃO PODE SER UTILIZADO. FAVOR UTILIZAR O ARQUIVO 'AVALIACAO_DESEMPENHO_FORNECEDOR.xlsm'.","")</f>
        <v>ATENÇÃO: ESTE TEMPLATE EM BRANCO NÃO PODE SER UTILIZADO. FAVOR UTILIZAR O ARQUIVO 'AVALIACAO_DESEMPENHO_FORNECEDOR.xlsm'.</v>
      </c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</row>
    <row r="10" spans="1:23" ht="39.950000000000003" customHeight="1" x14ac:dyDescent="0.25">
      <c r="A10" s="173" t="s">
        <v>4</v>
      </c>
      <c r="B10" s="174"/>
      <c r="C10" s="175"/>
      <c r="D10" s="175"/>
      <c r="E10" s="175"/>
      <c r="F10" s="175"/>
      <c r="G10" s="175"/>
      <c r="H10" s="176"/>
    </row>
    <row r="11" spans="1:23" ht="39.950000000000003" customHeight="1" thickBot="1" x14ac:dyDescent="0.3">
      <c r="A11" s="179" t="s">
        <v>3</v>
      </c>
      <c r="B11" s="180"/>
      <c r="C11" s="181"/>
      <c r="D11" s="182"/>
      <c r="E11" s="182"/>
      <c r="F11" s="182"/>
      <c r="G11" s="182"/>
      <c r="H11" s="183"/>
    </row>
    <row r="12" spans="1:23" ht="6.95" customHeight="1" thickBot="1" x14ac:dyDescent="0.3">
      <c r="A12" s="6"/>
      <c r="B12" s="6"/>
      <c r="C12" s="6"/>
      <c r="D12" s="6"/>
      <c r="E12" s="6"/>
      <c r="F12" s="6"/>
      <c r="G12" s="6"/>
      <c r="H12" s="6"/>
    </row>
    <row r="13" spans="1:23" ht="39.950000000000003" customHeight="1" x14ac:dyDescent="0.25">
      <c r="A13" s="184" t="s">
        <v>40</v>
      </c>
      <c r="B13" s="185"/>
      <c r="C13" s="185"/>
      <c r="D13" s="185"/>
      <c r="E13" s="185"/>
      <c r="F13" s="185"/>
      <c r="G13" s="185"/>
      <c r="H13" s="186"/>
    </row>
    <row r="14" spans="1:23" ht="39.950000000000003" customHeight="1" x14ac:dyDescent="0.25">
      <c r="A14" s="168" t="s">
        <v>28</v>
      </c>
      <c r="B14" s="169"/>
      <c r="C14" s="169" t="s">
        <v>34</v>
      </c>
      <c r="D14" s="169"/>
      <c r="E14" s="170" t="s">
        <v>26</v>
      </c>
      <c r="F14" s="171"/>
      <c r="G14" s="169" t="s">
        <v>5</v>
      </c>
      <c r="H14" s="172"/>
    </row>
    <row r="15" spans="1:23" ht="39.950000000000003" customHeight="1" x14ac:dyDescent="0.25">
      <c r="A15" s="154" t="s">
        <v>6</v>
      </c>
      <c r="B15" s="155"/>
      <c r="C15" s="156">
        <v>0.25</v>
      </c>
      <c r="D15" s="157"/>
      <c r="E15" s="158" t="str">
        <f>'1- Atividades Operacionais'!E25</f>
        <v/>
      </c>
      <c r="F15" s="159"/>
      <c r="G15" s="164" t="str">
        <f>IF(E15="","",E15*C15)</f>
        <v/>
      </c>
      <c r="H15" s="165"/>
    </row>
    <row r="16" spans="1:23" ht="39.950000000000003" customHeight="1" x14ac:dyDescent="0.25">
      <c r="A16" s="154" t="s">
        <v>7</v>
      </c>
      <c r="B16" s="155"/>
      <c r="C16" s="156">
        <v>0.15</v>
      </c>
      <c r="D16" s="157"/>
      <c r="E16" s="158" t="str">
        <f>'2- Segurança'!E23</f>
        <v/>
      </c>
      <c r="F16" s="159"/>
      <c r="G16" s="164" t="str">
        <f>IF(E16="","",E16*C16)</f>
        <v/>
      </c>
      <c r="H16" s="165"/>
    </row>
    <row r="17" spans="1:8" ht="39.950000000000003" customHeight="1" x14ac:dyDescent="0.25">
      <c r="A17" s="154" t="s">
        <v>8</v>
      </c>
      <c r="B17" s="155"/>
      <c r="C17" s="156">
        <v>0.15</v>
      </c>
      <c r="D17" s="157"/>
      <c r="E17" s="158" t="str">
        <f>'3- Documentação'!E24</f>
        <v/>
      </c>
      <c r="F17" s="159"/>
      <c r="G17" s="164" t="str">
        <f>IF(E17="","",E17*C17)</f>
        <v/>
      </c>
      <c r="H17" s="165"/>
    </row>
    <row r="18" spans="1:8" ht="39.950000000000003" customHeight="1" x14ac:dyDescent="0.25">
      <c r="A18" s="154" t="s">
        <v>9</v>
      </c>
      <c r="B18" s="155"/>
      <c r="C18" s="156">
        <v>0.2</v>
      </c>
      <c r="D18" s="157"/>
      <c r="E18" s="158" t="str">
        <f>'4- Qualidade'!E24</f>
        <v/>
      </c>
      <c r="F18" s="159"/>
      <c r="G18" s="164" t="str">
        <f>IF(E18="","",E18*C18)</f>
        <v/>
      </c>
      <c r="H18" s="165"/>
    </row>
    <row r="19" spans="1:8" ht="39.950000000000003" customHeight="1" x14ac:dyDescent="0.25">
      <c r="A19" s="154" t="s">
        <v>190</v>
      </c>
      <c r="B19" s="155"/>
      <c r="C19" s="156">
        <v>0.25</v>
      </c>
      <c r="D19" s="157"/>
      <c r="E19" s="158"/>
      <c r="F19" s="159"/>
      <c r="G19" s="164" t="str">
        <f>IF(E19="","",E19*C19)</f>
        <v/>
      </c>
      <c r="H19" s="165"/>
    </row>
    <row r="20" spans="1:8" ht="39.950000000000003" customHeight="1" x14ac:dyDescent="0.25">
      <c r="A20" s="160" t="s">
        <v>50</v>
      </c>
      <c r="B20" s="161"/>
      <c r="C20" s="161"/>
      <c r="D20" s="161"/>
      <c r="E20" s="161"/>
      <c r="F20" s="161"/>
      <c r="G20" s="166" t="str">
        <f>IF(G15="","",SUM(G15:H19))</f>
        <v/>
      </c>
      <c r="H20" s="167"/>
    </row>
    <row r="21" spans="1:8" ht="39.950000000000003" customHeight="1" x14ac:dyDescent="0.25">
      <c r="A21" s="162"/>
      <c r="B21" s="163"/>
      <c r="C21" s="163"/>
      <c r="D21" s="163"/>
      <c r="E21" s="163"/>
      <c r="F21" s="163"/>
      <c r="G21" s="166"/>
      <c r="H21" s="167"/>
    </row>
    <row r="22" spans="1:8" ht="39.950000000000003" customHeight="1" x14ac:dyDescent="0.25">
      <c r="A22" s="144" t="s">
        <v>51</v>
      </c>
      <c r="B22" s="145"/>
      <c r="C22" s="145"/>
      <c r="D22" s="145"/>
      <c r="E22" s="145"/>
      <c r="F22" s="145"/>
      <c r="G22" s="148" t="str">
        <f>IF(G15="","",IF(G20&lt;70,E32,IF(G20&lt;80,E31,IF(G20&lt;90,E30,IF(G20&lt;95,E29,E28)))))</f>
        <v/>
      </c>
      <c r="H22" s="149"/>
    </row>
    <row r="23" spans="1:8" ht="39.950000000000003" customHeight="1" thickBot="1" x14ac:dyDescent="0.3">
      <c r="A23" s="146"/>
      <c r="B23" s="147"/>
      <c r="C23" s="147"/>
      <c r="D23" s="147"/>
      <c r="E23" s="147"/>
      <c r="F23" s="147"/>
      <c r="G23" s="150"/>
      <c r="H23" s="151"/>
    </row>
    <row r="24" spans="1:8" ht="6.95" customHeight="1" thickBot="1" x14ac:dyDescent="0.3">
      <c r="A24" s="7"/>
      <c r="B24" s="8"/>
      <c r="C24" s="8"/>
      <c r="D24" s="8"/>
      <c r="E24" s="8"/>
      <c r="F24" s="8"/>
      <c r="G24" s="8"/>
      <c r="H24" s="9"/>
    </row>
    <row r="25" spans="1:8" ht="33.75" customHeight="1" x14ac:dyDescent="0.25">
      <c r="A25" s="10"/>
      <c r="B25" s="152"/>
      <c r="C25" s="152"/>
      <c r="D25" s="152"/>
      <c r="E25" s="152"/>
      <c r="F25" s="152"/>
      <c r="G25" s="152"/>
      <c r="H25" s="11"/>
    </row>
    <row r="26" spans="1:8" ht="33.75" customHeight="1" x14ac:dyDescent="0.25">
      <c r="A26" s="12"/>
      <c r="B26" s="13"/>
      <c r="C26" s="14"/>
      <c r="D26" s="14"/>
      <c r="E26" s="14"/>
      <c r="F26" s="14"/>
      <c r="G26" s="13"/>
      <c r="H26" s="15"/>
    </row>
    <row r="27" spans="1:8" ht="39.950000000000003" customHeight="1" x14ac:dyDescent="0.25">
      <c r="A27" s="12"/>
      <c r="B27" s="16"/>
      <c r="C27" s="153" t="s">
        <v>41</v>
      </c>
      <c r="D27" s="153"/>
      <c r="E27" s="153" t="s">
        <v>16</v>
      </c>
      <c r="F27" s="153"/>
      <c r="G27" s="16"/>
      <c r="H27" s="15"/>
    </row>
    <row r="28" spans="1:8" ht="39.950000000000003" customHeight="1" x14ac:dyDescent="0.25">
      <c r="A28" s="12"/>
      <c r="B28" s="16"/>
      <c r="C28" s="133" t="s">
        <v>38</v>
      </c>
      <c r="D28" s="133"/>
      <c r="E28" s="17" t="s">
        <v>46</v>
      </c>
      <c r="F28" s="18" t="s">
        <v>12</v>
      </c>
      <c r="G28" s="16"/>
      <c r="H28" s="15"/>
    </row>
    <row r="29" spans="1:8" ht="39.950000000000003" customHeight="1" x14ac:dyDescent="0.25">
      <c r="A29" s="12"/>
      <c r="B29" s="16"/>
      <c r="C29" s="133" t="s">
        <v>45</v>
      </c>
      <c r="D29" s="133"/>
      <c r="E29" s="17" t="s">
        <v>15</v>
      </c>
      <c r="F29" s="19" t="s">
        <v>11</v>
      </c>
      <c r="G29" s="16"/>
      <c r="H29" s="15"/>
    </row>
    <row r="30" spans="1:8" ht="39.950000000000003" customHeight="1" x14ac:dyDescent="0.25">
      <c r="A30" s="12"/>
      <c r="B30" s="16"/>
      <c r="C30" s="133" t="s">
        <v>44</v>
      </c>
      <c r="D30" s="133"/>
      <c r="E30" s="17" t="s">
        <v>14</v>
      </c>
      <c r="F30" s="20" t="s">
        <v>10</v>
      </c>
      <c r="G30" s="16"/>
      <c r="H30" s="15"/>
    </row>
    <row r="31" spans="1:8" ht="39.950000000000003" customHeight="1" x14ac:dyDescent="0.25">
      <c r="A31" s="12"/>
      <c r="B31" s="16"/>
      <c r="C31" s="133" t="s">
        <v>49</v>
      </c>
      <c r="D31" s="133"/>
      <c r="E31" s="17" t="s">
        <v>13</v>
      </c>
      <c r="F31" s="21" t="s">
        <v>47</v>
      </c>
      <c r="G31" s="16"/>
      <c r="H31" s="15"/>
    </row>
    <row r="32" spans="1:8" ht="39.950000000000003" customHeight="1" x14ac:dyDescent="0.25">
      <c r="A32" s="12"/>
      <c r="B32" s="16"/>
      <c r="C32" s="133" t="s">
        <v>43</v>
      </c>
      <c r="D32" s="133"/>
      <c r="E32" s="17" t="s">
        <v>35</v>
      </c>
      <c r="F32" s="22" t="s">
        <v>48</v>
      </c>
      <c r="G32" s="16"/>
      <c r="H32" s="15"/>
    </row>
    <row r="33" spans="1:8" ht="39.950000000000003" customHeight="1" x14ac:dyDescent="0.25">
      <c r="A33" s="12"/>
      <c r="B33" s="16"/>
      <c r="C33" s="23"/>
      <c r="D33" s="23"/>
      <c r="E33" s="24"/>
      <c r="F33" s="23"/>
      <c r="G33" s="16"/>
      <c r="H33" s="15"/>
    </row>
    <row r="34" spans="1:8" ht="33.75" customHeight="1" thickBot="1" x14ac:dyDescent="0.3">
      <c r="A34" s="25"/>
      <c r="B34" s="26"/>
      <c r="C34" s="26"/>
      <c r="D34" s="26"/>
      <c r="E34" s="26"/>
      <c r="F34" s="26"/>
      <c r="G34" s="26"/>
      <c r="H34" s="27"/>
    </row>
    <row r="35" spans="1:8" ht="6.95" customHeight="1" thickBot="1" x14ac:dyDescent="0.3">
      <c r="A35" s="12"/>
      <c r="B35" s="6"/>
      <c r="C35" s="6"/>
      <c r="D35" s="6"/>
      <c r="E35" s="6"/>
      <c r="F35" s="6"/>
      <c r="G35" s="6"/>
      <c r="H35" s="28"/>
    </row>
    <row r="36" spans="1:8" ht="69.95" customHeight="1" x14ac:dyDescent="0.25">
      <c r="A36" s="139" t="s">
        <v>42</v>
      </c>
      <c r="B36" s="140"/>
      <c r="C36" s="141"/>
      <c r="D36" s="142"/>
      <c r="E36" s="142"/>
      <c r="F36" s="142"/>
      <c r="G36" s="142"/>
      <c r="H36" s="143"/>
    </row>
    <row r="37" spans="1:8" ht="69.95" customHeight="1" thickBot="1" x14ac:dyDescent="0.3">
      <c r="A37" s="134" t="s">
        <v>36</v>
      </c>
      <c r="B37" s="135"/>
      <c r="C37" s="136"/>
      <c r="D37" s="137"/>
      <c r="E37" s="137"/>
      <c r="F37" s="137"/>
      <c r="G37" s="137"/>
      <c r="H37" s="138"/>
    </row>
  </sheetData>
  <sheetProtection autoFilter="0" pivotTables="0"/>
  <mergeCells count="59">
    <mergeCell ref="A2:B3"/>
    <mergeCell ref="C2:H3"/>
    <mergeCell ref="A5:B5"/>
    <mergeCell ref="C5:H5"/>
    <mergeCell ref="A6:B6"/>
    <mergeCell ref="C6:H6"/>
    <mergeCell ref="A14:B14"/>
    <mergeCell ref="C14:D14"/>
    <mergeCell ref="E14:F14"/>
    <mergeCell ref="G14:H14"/>
    <mergeCell ref="A7:B7"/>
    <mergeCell ref="C7:H7"/>
    <mergeCell ref="A8:B8"/>
    <mergeCell ref="C8:H8"/>
    <mergeCell ref="A9:B9"/>
    <mergeCell ref="C9:H9"/>
    <mergeCell ref="A10:B10"/>
    <mergeCell ref="C10:H10"/>
    <mergeCell ref="A11:B11"/>
    <mergeCell ref="C11:H11"/>
    <mergeCell ref="A13:H13"/>
    <mergeCell ref="A15:B15"/>
    <mergeCell ref="C15:D15"/>
    <mergeCell ref="E15:F15"/>
    <mergeCell ref="G15:H15"/>
    <mergeCell ref="A16:B16"/>
    <mergeCell ref="C16:D16"/>
    <mergeCell ref="E16:F16"/>
    <mergeCell ref="G16:H16"/>
    <mergeCell ref="A17:B17"/>
    <mergeCell ref="C17:D17"/>
    <mergeCell ref="E17:F17"/>
    <mergeCell ref="A20:F21"/>
    <mergeCell ref="G17:H17"/>
    <mergeCell ref="A18:B18"/>
    <mergeCell ref="C18:D18"/>
    <mergeCell ref="E18:F18"/>
    <mergeCell ref="G18:H18"/>
    <mergeCell ref="G20:H21"/>
    <mergeCell ref="A19:B19"/>
    <mergeCell ref="C19:D19"/>
    <mergeCell ref="E19:F19"/>
    <mergeCell ref="G19:H19"/>
    <mergeCell ref="A1:H1"/>
    <mergeCell ref="J9:W9"/>
    <mergeCell ref="C29:D29"/>
    <mergeCell ref="C30:D30"/>
    <mergeCell ref="A37:B37"/>
    <mergeCell ref="C37:H37"/>
    <mergeCell ref="C31:D31"/>
    <mergeCell ref="C32:D32"/>
    <mergeCell ref="A36:B36"/>
    <mergeCell ref="C36:H36"/>
    <mergeCell ref="A22:F23"/>
    <mergeCell ref="G22:H23"/>
    <mergeCell ref="B25:G25"/>
    <mergeCell ref="C28:D28"/>
    <mergeCell ref="C27:D27"/>
    <mergeCell ref="E27:F27"/>
  </mergeCells>
  <conditionalFormatting sqref="G22:H23">
    <cfRule type="containsText" dxfId="47" priority="1" stopIfTrue="1" operator="containsText" text="Ruim">
      <formula>NOT(ISERROR(SEARCH("Ruim",G22)))</formula>
    </cfRule>
    <cfRule type="containsText" dxfId="46" priority="2" stopIfTrue="1" operator="containsText" text="Regular">
      <formula>NOT(ISERROR(SEARCH("Regular",G22)))</formula>
    </cfRule>
    <cfRule type="containsText" dxfId="45" priority="3" stopIfTrue="1" operator="containsText" text="Bom">
      <formula>NOT(ISERROR(SEARCH("Bom",G22)))</formula>
    </cfRule>
    <cfRule type="containsText" dxfId="44" priority="4" stopIfTrue="1" operator="containsText" text="Muito Bom">
      <formula>NOT(ISERROR(SEARCH("Muito Bom",G22)))</formula>
    </cfRule>
    <cfRule type="containsText" dxfId="43" priority="5" stopIfTrue="1" operator="containsText" text="Excelente">
      <formula>NOT(ISERROR(SEARCH("Excelente",G22)))</formula>
    </cfRule>
  </conditionalFormatting>
  <printOptions horizontalCentered="1"/>
  <pageMargins left="0.39370078740157483" right="0.39370078740157483" top="0.78740157480314965" bottom="0.39370078740157483" header="0.31496062992125984" footer="0.31496062992125984"/>
  <pageSetup paperSize="9" scale="55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L35"/>
  <sheetViews>
    <sheetView view="pageBreakPreview" topLeftCell="A5" zoomScale="60" zoomScaleNormal="80" workbookViewId="0">
      <selection activeCell="P21" sqref="P21"/>
    </sheetView>
  </sheetViews>
  <sheetFormatPr defaultRowHeight="15" x14ac:dyDescent="0.25"/>
  <cols>
    <col min="1" max="3" width="20.7109375" customWidth="1"/>
    <col min="4" max="4" width="14.28515625" bestFit="1" customWidth="1"/>
    <col min="5" max="5" width="16.5703125" bestFit="1" customWidth="1"/>
    <col min="6" max="6" width="14.5703125" bestFit="1" customWidth="1"/>
    <col min="7" max="8" width="10.7109375" customWidth="1"/>
    <col min="9" max="9" width="20.7109375" customWidth="1"/>
  </cols>
  <sheetData>
    <row r="1" spans="1:12" ht="50.1" customHeight="1" x14ac:dyDescent="0.25">
      <c r="A1" s="187"/>
      <c r="B1" s="188"/>
      <c r="C1" s="191" t="s">
        <v>39</v>
      </c>
      <c r="D1" s="192"/>
      <c r="E1" s="192"/>
      <c r="F1" s="192"/>
      <c r="G1" s="192"/>
      <c r="H1" s="192"/>
      <c r="I1" s="193"/>
      <c r="J1" s="29"/>
      <c r="K1" s="29"/>
      <c r="L1" s="30"/>
    </row>
    <row r="2" spans="1:12" ht="50.1" customHeight="1" thickBot="1" x14ac:dyDescent="0.3">
      <c r="A2" s="189"/>
      <c r="B2" s="190"/>
      <c r="C2" s="194"/>
      <c r="D2" s="195"/>
      <c r="E2" s="195"/>
      <c r="F2" s="195"/>
      <c r="G2" s="195"/>
      <c r="H2" s="195"/>
      <c r="I2" s="196"/>
      <c r="J2" s="29"/>
      <c r="K2" s="29"/>
      <c r="L2" s="29"/>
    </row>
    <row r="3" spans="1:12" ht="6.95" customHeight="1" thickBot="1" x14ac:dyDescent="0.3">
      <c r="A3" s="6"/>
      <c r="B3" s="6"/>
      <c r="C3" s="6"/>
      <c r="D3" s="6"/>
      <c r="E3" s="6"/>
      <c r="F3" s="6"/>
      <c r="G3" s="6"/>
      <c r="H3" s="6"/>
      <c r="I3" s="6"/>
      <c r="J3" s="29"/>
      <c r="K3" s="29"/>
      <c r="L3" s="29"/>
    </row>
    <row r="4" spans="1:12" ht="39.950000000000003" customHeight="1" x14ac:dyDescent="0.25">
      <c r="A4" s="197" t="s">
        <v>27</v>
      </c>
      <c r="B4" s="198"/>
      <c r="C4" s="175"/>
      <c r="D4" s="175"/>
      <c r="E4" s="175"/>
      <c r="F4" s="175"/>
      <c r="G4" s="175"/>
      <c r="H4" s="175"/>
      <c r="I4" s="175"/>
      <c r="J4" s="29"/>
      <c r="K4" s="29"/>
      <c r="L4" s="29"/>
    </row>
    <row r="5" spans="1:12" ht="39.950000000000003" customHeight="1" x14ac:dyDescent="0.25">
      <c r="A5" s="173" t="s">
        <v>1</v>
      </c>
      <c r="B5" s="174"/>
      <c r="C5" s="175"/>
      <c r="D5" s="175"/>
      <c r="E5" s="175"/>
      <c r="F5" s="175"/>
      <c r="G5" s="175"/>
      <c r="H5" s="175"/>
      <c r="I5" s="176"/>
      <c r="J5" s="29"/>
      <c r="K5" s="29"/>
      <c r="L5" s="29"/>
    </row>
    <row r="6" spans="1:12" ht="39.950000000000003" customHeight="1" x14ac:dyDescent="0.25">
      <c r="A6" s="173" t="s">
        <v>25</v>
      </c>
      <c r="B6" s="174"/>
      <c r="C6" s="175"/>
      <c r="D6" s="175"/>
      <c r="E6" s="175"/>
      <c r="F6" s="175"/>
      <c r="G6" s="175"/>
      <c r="H6" s="175"/>
      <c r="I6" s="176"/>
      <c r="J6" s="29"/>
      <c r="K6" s="29"/>
      <c r="L6" s="29"/>
    </row>
    <row r="7" spans="1:12" ht="39.950000000000003" customHeight="1" x14ac:dyDescent="0.25">
      <c r="A7" s="173" t="s">
        <v>0</v>
      </c>
      <c r="B7" s="174"/>
      <c r="C7" s="175"/>
      <c r="D7" s="175"/>
      <c r="E7" s="175"/>
      <c r="F7" s="175"/>
      <c r="G7" s="175"/>
      <c r="H7" s="175"/>
      <c r="I7" s="176"/>
      <c r="J7" s="29"/>
      <c r="K7" s="29"/>
      <c r="L7" s="29"/>
    </row>
    <row r="8" spans="1:12" ht="39.950000000000003" customHeight="1" x14ac:dyDescent="0.25">
      <c r="A8" s="173" t="s">
        <v>2</v>
      </c>
      <c r="B8" s="174"/>
      <c r="C8" s="177"/>
      <c r="D8" s="177"/>
      <c r="E8" s="177"/>
      <c r="F8" s="177"/>
      <c r="G8" s="177"/>
      <c r="H8" s="177"/>
      <c r="I8" s="178"/>
      <c r="J8" s="29"/>
      <c r="K8" s="29"/>
      <c r="L8" s="29"/>
    </row>
    <row r="9" spans="1:12" ht="39.950000000000003" customHeight="1" x14ac:dyDescent="0.25">
      <c r="A9" s="173" t="s">
        <v>4</v>
      </c>
      <c r="B9" s="174"/>
      <c r="C9" s="175"/>
      <c r="D9" s="175"/>
      <c r="E9" s="175"/>
      <c r="F9" s="175"/>
      <c r="G9" s="175"/>
      <c r="H9" s="175"/>
      <c r="I9" s="176"/>
      <c r="J9" s="29"/>
      <c r="K9" s="29"/>
      <c r="L9" s="29"/>
    </row>
    <row r="10" spans="1:12" ht="39.950000000000003" customHeight="1" thickBot="1" x14ac:dyDescent="0.3">
      <c r="A10" s="179" t="s">
        <v>3</v>
      </c>
      <c r="B10" s="180"/>
      <c r="C10" s="182"/>
      <c r="D10" s="182"/>
      <c r="E10" s="182"/>
      <c r="F10" s="182"/>
      <c r="G10" s="182"/>
      <c r="H10" s="182"/>
      <c r="I10" s="183"/>
      <c r="J10" s="29"/>
      <c r="K10" s="29"/>
      <c r="L10" s="29"/>
    </row>
    <row r="11" spans="1:12" ht="6.95" customHeight="1" thickBot="1" x14ac:dyDescent="0.3">
      <c r="A11" s="6"/>
      <c r="B11" s="6"/>
      <c r="C11" s="6"/>
      <c r="D11" s="6"/>
      <c r="E11" s="6"/>
      <c r="F11" s="6"/>
      <c r="G11" s="6"/>
      <c r="H11" s="6"/>
      <c r="I11" s="6"/>
      <c r="J11" s="29"/>
      <c r="K11" s="29"/>
      <c r="L11" s="29"/>
    </row>
    <row r="12" spans="1:12" ht="39.950000000000003" customHeight="1" x14ac:dyDescent="0.25">
      <c r="A12" s="184" t="s">
        <v>33</v>
      </c>
      <c r="B12" s="185"/>
      <c r="C12" s="185"/>
      <c r="D12" s="185"/>
      <c r="E12" s="185"/>
      <c r="F12" s="185"/>
      <c r="G12" s="185"/>
      <c r="H12" s="185"/>
      <c r="I12" s="186"/>
      <c r="J12" s="29"/>
      <c r="K12" s="29"/>
      <c r="L12" s="29"/>
    </row>
    <row r="13" spans="1:12" ht="39.950000000000003" customHeight="1" x14ac:dyDescent="0.25">
      <c r="A13" s="234" t="s">
        <v>17</v>
      </c>
      <c r="B13" s="235"/>
      <c r="C13" s="236"/>
      <c r="D13" s="31" t="s">
        <v>19</v>
      </c>
      <c r="E13" s="32" t="s">
        <v>18</v>
      </c>
      <c r="F13" s="31" t="s">
        <v>20</v>
      </c>
      <c r="G13" s="237" t="s">
        <v>37</v>
      </c>
      <c r="H13" s="238"/>
      <c r="I13" s="33" t="s">
        <v>29</v>
      </c>
      <c r="J13" s="29"/>
      <c r="K13" s="29"/>
      <c r="L13" s="29"/>
    </row>
    <row r="14" spans="1:12" ht="39.950000000000003" customHeight="1" x14ac:dyDescent="0.25">
      <c r="A14" s="201" t="s">
        <v>199</v>
      </c>
      <c r="B14" s="202"/>
      <c r="C14" s="203"/>
      <c r="D14" s="1"/>
      <c r="E14" s="1"/>
      <c r="F14" s="1"/>
      <c r="G14" s="50">
        <v>0</v>
      </c>
      <c r="H14" s="51">
        <f>IF(D14&lt;&gt;"",G14,IF(E14&lt;&gt;"",G14/2,0))</f>
        <v>0</v>
      </c>
      <c r="I14" s="5" t="str">
        <f>IF(D14&lt;&gt;"",#REF!,IF(E14&lt;&gt;"",#REF!,IF(F14&lt;&gt;"",#REF!,"")))</f>
        <v/>
      </c>
      <c r="J14" s="29"/>
      <c r="K14" s="29"/>
      <c r="L14" s="29"/>
    </row>
    <row r="15" spans="1:12" ht="45" customHeight="1" x14ac:dyDescent="0.25">
      <c r="A15" s="201" t="s">
        <v>166</v>
      </c>
      <c r="B15" s="202"/>
      <c r="C15" s="203"/>
      <c r="D15" s="1"/>
      <c r="E15" s="1"/>
      <c r="F15" s="1"/>
      <c r="G15" s="50">
        <v>15</v>
      </c>
      <c r="H15" s="51">
        <f t="shared" ref="H15:H22" si="0">IF(D15&lt;&gt;"",G15,IF(E15&lt;&gt;"",G15/2,0))</f>
        <v>0</v>
      </c>
      <c r="I15" s="5" t="str">
        <f>IF(D15&lt;&gt;"",#REF!,IF(E15&lt;&gt;"",#REF!,IF(F15&lt;&gt;"",#REF!,"")))</f>
        <v/>
      </c>
      <c r="J15" s="29"/>
      <c r="K15" s="29"/>
      <c r="L15" s="29"/>
    </row>
    <row r="16" spans="1:12" ht="57.75" customHeight="1" x14ac:dyDescent="0.25">
      <c r="A16" s="201" t="s">
        <v>167</v>
      </c>
      <c r="B16" s="202"/>
      <c r="C16" s="203"/>
      <c r="D16" s="1"/>
      <c r="E16" s="1"/>
      <c r="F16" s="1"/>
      <c r="G16" s="50">
        <v>15</v>
      </c>
      <c r="H16" s="51">
        <f t="shared" si="0"/>
        <v>0</v>
      </c>
      <c r="I16" s="5" t="str">
        <f>IF(D16&lt;&gt;"",#REF!,IF(E16&lt;&gt;"",#REF!,IF(F16&lt;&gt;"",#REF!,"")))</f>
        <v/>
      </c>
      <c r="J16" s="29"/>
      <c r="K16" s="29"/>
      <c r="L16" s="29"/>
    </row>
    <row r="17" spans="1:12" ht="49.5" customHeight="1" x14ac:dyDescent="0.25">
      <c r="A17" s="201" t="s">
        <v>168</v>
      </c>
      <c r="B17" s="202"/>
      <c r="C17" s="203"/>
      <c r="D17" s="1"/>
      <c r="E17" s="1"/>
      <c r="F17" s="1"/>
      <c r="G17" s="50">
        <v>15</v>
      </c>
      <c r="H17" s="51">
        <f t="shared" si="0"/>
        <v>0</v>
      </c>
      <c r="I17" s="5" t="str">
        <f>IF(D17&lt;&gt;"",#REF!,IF(E17&lt;&gt;"",#REF!,IF(F17&lt;&gt;"",#REF!,"")))</f>
        <v/>
      </c>
      <c r="J17" s="29"/>
      <c r="K17" s="29"/>
      <c r="L17" s="29"/>
    </row>
    <row r="18" spans="1:12" ht="45.75" customHeight="1" x14ac:dyDescent="0.25">
      <c r="A18" s="201" t="s">
        <v>169</v>
      </c>
      <c r="B18" s="202"/>
      <c r="C18" s="203"/>
      <c r="D18" s="1"/>
      <c r="E18" s="1"/>
      <c r="F18" s="1"/>
      <c r="G18" s="50">
        <v>15</v>
      </c>
      <c r="H18" s="51">
        <f t="shared" si="0"/>
        <v>0</v>
      </c>
      <c r="I18" s="5" t="str">
        <f>IF(D18&lt;&gt;"",#REF!,IF(E18&lt;&gt;"",#REF!,IF(F18&lt;&gt;"",#REF!,"")))</f>
        <v/>
      </c>
      <c r="J18" s="29"/>
      <c r="K18" s="29"/>
      <c r="L18" s="29"/>
    </row>
    <row r="19" spans="1:12" ht="39.950000000000003" customHeight="1" x14ac:dyDescent="0.25">
      <c r="A19" s="201" t="s">
        <v>207</v>
      </c>
      <c r="B19" s="202"/>
      <c r="C19" s="203"/>
      <c r="D19" s="1"/>
      <c r="E19" s="1"/>
      <c r="F19" s="1"/>
      <c r="G19" s="50">
        <v>10</v>
      </c>
      <c r="H19" s="51">
        <f t="shared" si="0"/>
        <v>0</v>
      </c>
      <c r="I19" s="5" t="str">
        <f>IF(D19&lt;&gt;"",#REF!,IF(E19&lt;&gt;"",#REF!,IF(F19&lt;&gt;"",#REF!,"")))</f>
        <v/>
      </c>
      <c r="J19" s="201"/>
      <c r="K19" s="202"/>
      <c r="L19" s="203"/>
    </row>
    <row r="20" spans="1:12" ht="50.25" customHeight="1" x14ac:dyDescent="0.25">
      <c r="A20" s="201" t="s">
        <v>170</v>
      </c>
      <c r="B20" s="202"/>
      <c r="C20" s="203"/>
      <c r="D20" s="2"/>
      <c r="E20" s="1"/>
      <c r="F20" s="3"/>
      <c r="G20" s="50">
        <v>10</v>
      </c>
      <c r="H20" s="51">
        <f t="shared" si="0"/>
        <v>0</v>
      </c>
      <c r="I20" s="5" t="str">
        <f>IF(D20&lt;&gt;"",#REF!,IF(E20&lt;&gt;"",#REF!,IF(F20&lt;&gt;"",#REF!,"")))</f>
        <v/>
      </c>
      <c r="J20" s="29"/>
      <c r="K20" s="29"/>
      <c r="L20" s="29"/>
    </row>
    <row r="21" spans="1:12" ht="48" customHeight="1" x14ac:dyDescent="0.25">
      <c r="A21" s="201" t="s">
        <v>171</v>
      </c>
      <c r="B21" s="202"/>
      <c r="C21" s="203"/>
      <c r="D21" s="2"/>
      <c r="E21" s="1"/>
      <c r="F21" s="3"/>
      <c r="G21" s="50">
        <v>10</v>
      </c>
      <c r="H21" s="51">
        <f t="shared" si="0"/>
        <v>0</v>
      </c>
      <c r="I21" s="5" t="str">
        <f>IF(D21&lt;&gt;"",#REF!,IF(E21&lt;&gt;"",#REF!,IF(F21&lt;&gt;"",#REF!,"")))</f>
        <v/>
      </c>
      <c r="J21" s="29"/>
      <c r="K21" s="29"/>
      <c r="L21" s="29"/>
    </row>
    <row r="22" spans="1:12" ht="55.5" customHeight="1" x14ac:dyDescent="0.25">
      <c r="A22" s="201" t="s">
        <v>172</v>
      </c>
      <c r="B22" s="202"/>
      <c r="C22" s="203"/>
      <c r="D22" s="2"/>
      <c r="E22" s="1"/>
      <c r="F22" s="3"/>
      <c r="G22" s="50">
        <v>10</v>
      </c>
      <c r="H22" s="51">
        <f t="shared" si="0"/>
        <v>0</v>
      </c>
      <c r="I22" s="5" t="str">
        <f>IF(D22&lt;&gt;"",#REF!,IF(E22&lt;&gt;"",#REF!,IF(F22&lt;&gt;"",#REF!,"")))</f>
        <v/>
      </c>
      <c r="J22" s="29"/>
      <c r="K22" s="29"/>
      <c r="L22" s="29"/>
    </row>
    <row r="23" spans="1:12" ht="39.950000000000003" customHeight="1" thickBot="1" x14ac:dyDescent="0.3">
      <c r="A23" s="205" t="s">
        <v>52</v>
      </c>
      <c r="B23" s="206"/>
      <c r="C23" s="206"/>
      <c r="D23" s="206"/>
      <c r="E23" s="206"/>
      <c r="F23" s="206"/>
      <c r="G23" s="207">
        <f>SUM(G14:G22)</f>
        <v>100</v>
      </c>
      <c r="H23" s="207"/>
      <c r="I23" s="208"/>
      <c r="J23" s="29"/>
      <c r="K23" s="29"/>
      <c r="L23" s="29"/>
    </row>
    <row r="24" spans="1:12" ht="20.100000000000001" customHeight="1" thickBot="1" x14ac:dyDescent="0.3">
      <c r="A24" s="34"/>
      <c r="B24" s="35"/>
      <c r="C24" s="35"/>
      <c r="D24" s="36"/>
      <c r="E24" s="37"/>
      <c r="F24" s="37"/>
      <c r="G24" s="37"/>
      <c r="H24" s="38"/>
      <c r="I24" s="39"/>
      <c r="J24" s="29"/>
      <c r="K24" s="29"/>
      <c r="L24" s="29"/>
    </row>
    <row r="25" spans="1:12" ht="20.100000000000001" customHeight="1" x14ac:dyDescent="0.25">
      <c r="A25" s="40"/>
      <c r="B25" s="41"/>
      <c r="C25" s="209" t="s">
        <v>53</v>
      </c>
      <c r="D25" s="210"/>
      <c r="E25" s="215" t="str">
        <f>IF(I14="","",SUM(H14:H23))</f>
        <v/>
      </c>
      <c r="F25" s="216"/>
      <c r="G25" s="42"/>
      <c r="H25" s="6"/>
      <c r="I25" s="15"/>
      <c r="J25" s="29"/>
      <c r="K25" s="29"/>
      <c r="L25" s="29"/>
    </row>
    <row r="26" spans="1:12" ht="20.100000000000001" customHeight="1" x14ac:dyDescent="0.25">
      <c r="A26" s="40"/>
      <c r="B26" s="41"/>
      <c r="C26" s="211"/>
      <c r="D26" s="212"/>
      <c r="E26" s="217"/>
      <c r="F26" s="218"/>
      <c r="G26" s="42"/>
      <c r="H26" s="6"/>
      <c r="I26" s="15"/>
      <c r="J26" s="29"/>
      <c r="K26" s="29"/>
      <c r="L26" s="29"/>
    </row>
    <row r="27" spans="1:12" ht="20.100000000000001" customHeight="1" x14ac:dyDescent="0.25">
      <c r="A27" s="43"/>
      <c r="B27" s="44"/>
      <c r="C27" s="211"/>
      <c r="D27" s="212"/>
      <c r="E27" s="217"/>
      <c r="F27" s="218"/>
      <c r="G27" s="42"/>
      <c r="H27" s="221"/>
      <c r="I27" s="222"/>
      <c r="J27" s="29"/>
      <c r="K27" s="29"/>
      <c r="L27" s="29"/>
    </row>
    <row r="28" spans="1:12" ht="20.100000000000001" customHeight="1" thickBot="1" x14ac:dyDescent="0.3">
      <c r="A28" s="43"/>
      <c r="B28" s="44"/>
      <c r="C28" s="213"/>
      <c r="D28" s="214"/>
      <c r="E28" s="219"/>
      <c r="F28" s="220"/>
      <c r="G28" s="42"/>
      <c r="H28" s="221"/>
      <c r="I28" s="222"/>
      <c r="J28" s="29"/>
      <c r="K28" s="29"/>
      <c r="L28" s="29"/>
    </row>
    <row r="29" spans="1:12" ht="20.100000000000001" customHeight="1" thickBot="1" x14ac:dyDescent="0.3">
      <c r="A29" s="45"/>
      <c r="B29" s="46"/>
      <c r="C29" s="46"/>
      <c r="D29" s="46"/>
      <c r="E29" s="47"/>
      <c r="F29" s="47"/>
      <c r="G29" s="47"/>
      <c r="H29" s="223"/>
      <c r="I29" s="224"/>
      <c r="J29" s="29"/>
      <c r="K29" s="29"/>
      <c r="L29" s="29"/>
    </row>
    <row r="30" spans="1:12" ht="6.95" customHeight="1" thickBot="1" x14ac:dyDescent="0.3">
      <c r="A30" s="12"/>
      <c r="B30" s="6"/>
      <c r="C30" s="6"/>
      <c r="D30" s="6"/>
      <c r="E30" s="6"/>
      <c r="F30" s="6"/>
      <c r="G30" s="6"/>
      <c r="H30" s="6"/>
      <c r="I30" s="48"/>
      <c r="J30" s="29"/>
      <c r="K30" s="29"/>
      <c r="L30" s="29"/>
    </row>
    <row r="31" spans="1:12" ht="39.950000000000003" customHeight="1" x14ac:dyDescent="0.25">
      <c r="A31" s="49" t="s">
        <v>24</v>
      </c>
      <c r="B31" s="225"/>
      <c r="C31" s="225"/>
      <c r="D31" s="225"/>
      <c r="E31" s="225"/>
      <c r="F31" s="225"/>
      <c r="G31" s="225"/>
      <c r="H31" s="225"/>
      <c r="I31" s="226"/>
      <c r="J31" s="29"/>
      <c r="K31" s="29"/>
      <c r="L31" s="29"/>
    </row>
    <row r="32" spans="1:12" ht="39.950000000000003" customHeight="1" x14ac:dyDescent="0.25">
      <c r="A32" s="228"/>
      <c r="B32" s="229"/>
      <c r="C32" s="229"/>
      <c r="D32" s="229"/>
      <c r="E32" s="229"/>
      <c r="F32" s="229"/>
      <c r="G32" s="229"/>
      <c r="H32" s="229"/>
      <c r="I32" s="230"/>
      <c r="J32" s="29"/>
      <c r="K32" s="29"/>
      <c r="L32" s="29"/>
    </row>
    <row r="33" spans="1:12" ht="39.950000000000003" customHeight="1" thickBot="1" x14ac:dyDescent="0.3">
      <c r="A33" s="231"/>
      <c r="B33" s="232"/>
      <c r="C33" s="232"/>
      <c r="D33" s="232"/>
      <c r="E33" s="232"/>
      <c r="F33" s="232"/>
      <c r="G33" s="232"/>
      <c r="H33" s="232"/>
      <c r="I33" s="233"/>
      <c r="J33" s="29"/>
      <c r="K33" s="29"/>
      <c r="L33" s="29"/>
    </row>
    <row r="34" spans="1:12" ht="41.25" customHeight="1" x14ac:dyDescent="0.25">
      <c r="A34" s="139" t="s">
        <v>42</v>
      </c>
      <c r="B34" s="140"/>
      <c r="C34" s="141"/>
      <c r="D34" s="141"/>
      <c r="E34" s="141"/>
      <c r="F34" s="141"/>
      <c r="G34" s="141"/>
      <c r="H34" s="141"/>
      <c r="I34" s="227"/>
      <c r="J34" s="29"/>
      <c r="K34" s="29"/>
      <c r="L34" s="29"/>
    </row>
    <row r="35" spans="1:12" ht="69.95" customHeight="1" thickBot="1" x14ac:dyDescent="0.3">
      <c r="A35" s="134" t="s">
        <v>36</v>
      </c>
      <c r="B35" s="135"/>
      <c r="C35" s="136"/>
      <c r="D35" s="136"/>
      <c r="E35" s="136"/>
      <c r="F35" s="136"/>
      <c r="G35" s="136"/>
      <c r="H35" s="136"/>
      <c r="I35" s="204"/>
      <c r="J35" s="29"/>
      <c r="K35" s="29"/>
      <c r="L35" s="29"/>
    </row>
  </sheetData>
  <sheetProtection autoFilter="0" pivotTables="0"/>
  <mergeCells count="40">
    <mergeCell ref="J19:L19"/>
    <mergeCell ref="A1:B2"/>
    <mergeCell ref="C1:I2"/>
    <mergeCell ref="A4:B4"/>
    <mergeCell ref="C4:I4"/>
    <mergeCell ref="A5:B5"/>
    <mergeCell ref="C5:I5"/>
    <mergeCell ref="A13:C13"/>
    <mergeCell ref="G13:H13"/>
    <mergeCell ref="A6:B6"/>
    <mergeCell ref="C6:I6"/>
    <mergeCell ref="A7:B7"/>
    <mergeCell ref="C7:I7"/>
    <mergeCell ref="A8:B8"/>
    <mergeCell ref="C8:I8"/>
    <mergeCell ref="A9:B9"/>
    <mergeCell ref="C9:I9"/>
    <mergeCell ref="A10:B10"/>
    <mergeCell ref="C10:I10"/>
    <mergeCell ref="A12:I12"/>
    <mergeCell ref="A14:C14"/>
    <mergeCell ref="A15:C15"/>
    <mergeCell ref="A16:C16"/>
    <mergeCell ref="A17:C17"/>
    <mergeCell ref="A19:C19"/>
    <mergeCell ref="A18:C18"/>
    <mergeCell ref="A20:C20"/>
    <mergeCell ref="A21:C21"/>
    <mergeCell ref="A22:C22"/>
    <mergeCell ref="A35:B35"/>
    <mergeCell ref="C35:I35"/>
    <mergeCell ref="A23:F23"/>
    <mergeCell ref="G23:I23"/>
    <mergeCell ref="C25:D28"/>
    <mergeCell ref="E25:F28"/>
    <mergeCell ref="H27:I29"/>
    <mergeCell ref="B31:I31"/>
    <mergeCell ref="A34:B34"/>
    <mergeCell ref="C34:I34"/>
    <mergeCell ref="A32:I33"/>
  </mergeCells>
  <conditionalFormatting sqref="G23">
    <cfRule type="cellIs" dxfId="42" priority="22" stopIfTrue="1" operator="equal">
      <formula>#REF!</formula>
    </cfRule>
    <cfRule type="cellIs" dxfId="41" priority="23" stopIfTrue="1" operator="equal">
      <formula>#REF!</formula>
    </cfRule>
    <cfRule type="cellIs" dxfId="40" priority="24" stopIfTrue="1" operator="equal">
      <formula>#REF!</formula>
    </cfRule>
  </conditionalFormatting>
  <conditionalFormatting sqref="I14:I22">
    <cfRule type="cellIs" dxfId="39" priority="31" stopIfTrue="1" operator="equal">
      <formula>#REF!</formula>
    </cfRule>
    <cfRule type="cellIs" dxfId="38" priority="32" stopIfTrue="1" operator="equal">
      <formula>#REF!</formula>
    </cfRule>
    <cfRule type="cellIs" dxfId="37" priority="33" stopIfTrue="1" operator="equal">
      <formula>#REF!</formula>
    </cfRule>
  </conditionalFormatting>
  <printOptions horizontalCentered="1"/>
  <pageMargins left="0.39370078740157483" right="0.39370078740157483" top="0.78740157480314965" bottom="0.39370078740157483" header="0.31496062992125984" footer="0.31496062992125984"/>
  <pageSetup paperSize="9" scale="59" fitToWidth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pageSetUpPr fitToPage="1"/>
  </sheetPr>
  <dimension ref="A1:I35"/>
  <sheetViews>
    <sheetView view="pageBreakPreview" zoomScale="60" zoomScaleNormal="80" workbookViewId="0">
      <selection activeCell="R17" sqref="R17"/>
    </sheetView>
  </sheetViews>
  <sheetFormatPr defaultRowHeight="15" x14ac:dyDescent="0.25"/>
  <cols>
    <col min="1" max="3" width="20.7109375" customWidth="1"/>
    <col min="4" max="4" width="14.28515625" bestFit="1" customWidth="1"/>
    <col min="5" max="5" width="16.5703125" bestFit="1" customWidth="1"/>
    <col min="6" max="6" width="14.5703125" bestFit="1" customWidth="1"/>
    <col min="7" max="8" width="10.7109375" customWidth="1"/>
    <col min="9" max="9" width="20.7109375" customWidth="1"/>
  </cols>
  <sheetData>
    <row r="1" spans="1:9" ht="50.1" customHeight="1" x14ac:dyDescent="0.25">
      <c r="A1" s="187"/>
      <c r="B1" s="188"/>
      <c r="C1" s="191" t="s">
        <v>39</v>
      </c>
      <c r="D1" s="192"/>
      <c r="E1" s="192"/>
      <c r="F1" s="192"/>
      <c r="G1" s="192"/>
      <c r="H1" s="192"/>
      <c r="I1" s="193"/>
    </row>
    <row r="2" spans="1:9" ht="50.1" customHeight="1" thickBot="1" x14ac:dyDescent="0.3">
      <c r="A2" s="189"/>
      <c r="B2" s="190"/>
      <c r="C2" s="194"/>
      <c r="D2" s="195"/>
      <c r="E2" s="195"/>
      <c r="F2" s="195"/>
      <c r="G2" s="195"/>
      <c r="H2" s="195"/>
      <c r="I2" s="196"/>
    </row>
    <row r="3" spans="1:9" ht="6.95" customHeight="1" thickBot="1" x14ac:dyDescent="0.3">
      <c r="A3" s="6"/>
      <c r="B3" s="6"/>
      <c r="C3" s="6"/>
      <c r="D3" s="6"/>
      <c r="E3" s="6"/>
      <c r="F3" s="6"/>
      <c r="G3" s="6"/>
      <c r="H3" s="6"/>
      <c r="I3" s="6"/>
    </row>
    <row r="4" spans="1:9" ht="39.950000000000003" customHeight="1" x14ac:dyDescent="0.25">
      <c r="A4" s="197" t="s">
        <v>27</v>
      </c>
      <c r="B4" s="198"/>
      <c r="C4" s="199"/>
      <c r="D4" s="199"/>
      <c r="E4" s="199"/>
      <c r="F4" s="199"/>
      <c r="G4" s="199"/>
      <c r="H4" s="199"/>
      <c r="I4" s="200"/>
    </row>
    <row r="5" spans="1:9" ht="39.950000000000003" customHeight="1" x14ac:dyDescent="0.25">
      <c r="A5" s="173" t="s">
        <v>1</v>
      </c>
      <c r="B5" s="174"/>
      <c r="C5" s="175"/>
      <c r="D5" s="175"/>
      <c r="E5" s="175"/>
      <c r="F5" s="175"/>
      <c r="G5" s="175"/>
      <c r="H5" s="175"/>
      <c r="I5" s="176"/>
    </row>
    <row r="6" spans="1:9" ht="39.950000000000003" customHeight="1" x14ac:dyDescent="0.25">
      <c r="A6" s="173" t="s">
        <v>25</v>
      </c>
      <c r="B6" s="174"/>
      <c r="C6" s="175"/>
      <c r="D6" s="175"/>
      <c r="E6" s="175"/>
      <c r="F6" s="175"/>
      <c r="G6" s="175"/>
      <c r="H6" s="175"/>
      <c r="I6" s="176"/>
    </row>
    <row r="7" spans="1:9" ht="39.950000000000003" customHeight="1" x14ac:dyDescent="0.25">
      <c r="A7" s="173" t="s">
        <v>0</v>
      </c>
      <c r="B7" s="174"/>
      <c r="C7" s="175"/>
      <c r="D7" s="175"/>
      <c r="E7" s="175"/>
      <c r="F7" s="175"/>
      <c r="G7" s="175"/>
      <c r="H7" s="175"/>
      <c r="I7" s="176"/>
    </row>
    <row r="8" spans="1:9" ht="39.950000000000003" customHeight="1" x14ac:dyDescent="0.25">
      <c r="A8" s="173" t="s">
        <v>2</v>
      </c>
      <c r="B8" s="174"/>
      <c r="C8" s="177"/>
      <c r="D8" s="177"/>
      <c r="E8" s="177"/>
      <c r="F8" s="177"/>
      <c r="G8" s="177"/>
      <c r="H8" s="177"/>
      <c r="I8" s="178"/>
    </row>
    <row r="9" spans="1:9" ht="39.950000000000003" customHeight="1" x14ac:dyDescent="0.25">
      <c r="A9" s="173" t="s">
        <v>4</v>
      </c>
      <c r="B9" s="174"/>
      <c r="C9" s="175"/>
      <c r="D9" s="175"/>
      <c r="E9" s="175"/>
      <c r="F9" s="175"/>
      <c r="G9" s="175"/>
      <c r="H9" s="175"/>
      <c r="I9" s="176"/>
    </row>
    <row r="10" spans="1:9" ht="39.950000000000003" customHeight="1" thickBot="1" x14ac:dyDescent="0.3">
      <c r="A10" s="179" t="s">
        <v>3</v>
      </c>
      <c r="B10" s="180"/>
      <c r="C10" s="182"/>
      <c r="D10" s="182"/>
      <c r="E10" s="182"/>
      <c r="F10" s="182"/>
      <c r="G10" s="182"/>
      <c r="H10" s="182"/>
      <c r="I10" s="183"/>
    </row>
    <row r="11" spans="1:9" ht="6.95" customHeight="1" thickBot="1" x14ac:dyDescent="0.3">
      <c r="A11" s="6"/>
      <c r="B11" s="6"/>
      <c r="C11" s="6"/>
      <c r="D11" s="6"/>
      <c r="E11" s="6"/>
      <c r="F11" s="6"/>
      <c r="G11" s="6"/>
      <c r="H11" s="6"/>
      <c r="I11" s="6"/>
    </row>
    <row r="12" spans="1:9" ht="39.950000000000003" customHeight="1" x14ac:dyDescent="0.25">
      <c r="A12" s="184" t="s">
        <v>32</v>
      </c>
      <c r="B12" s="185"/>
      <c r="C12" s="185"/>
      <c r="D12" s="185"/>
      <c r="E12" s="185"/>
      <c r="F12" s="185"/>
      <c r="G12" s="185"/>
      <c r="H12" s="185"/>
      <c r="I12" s="186"/>
    </row>
    <row r="13" spans="1:9" ht="39.950000000000003" customHeight="1" x14ac:dyDescent="0.25">
      <c r="A13" s="234" t="s">
        <v>17</v>
      </c>
      <c r="B13" s="235"/>
      <c r="C13" s="236"/>
      <c r="D13" s="31" t="s">
        <v>19</v>
      </c>
      <c r="E13" s="32" t="s">
        <v>18</v>
      </c>
      <c r="F13" s="31" t="s">
        <v>20</v>
      </c>
      <c r="G13" s="237" t="s">
        <v>37</v>
      </c>
      <c r="H13" s="238"/>
      <c r="I13" s="33" t="s">
        <v>29</v>
      </c>
    </row>
    <row r="14" spans="1:9" ht="39.950000000000003" customHeight="1" x14ac:dyDescent="0.25">
      <c r="A14" s="201" t="s">
        <v>174</v>
      </c>
      <c r="B14" s="202"/>
      <c r="C14" s="203"/>
      <c r="D14" s="1"/>
      <c r="E14" s="1"/>
      <c r="F14" s="1"/>
      <c r="G14" s="54">
        <v>25</v>
      </c>
      <c r="H14" s="51">
        <f t="shared" ref="H14:H19" si="0">IF(D14&lt;&gt;"",G14,IF(E14&lt;&gt;"",G14/2,0))</f>
        <v>0</v>
      </c>
      <c r="I14" s="5" t="str">
        <f>IF(D14&lt;&gt;"",#REF!,IF(E14&lt;&gt;"",#REF!,IF(F14&lt;&gt;"",#REF!,"")))</f>
        <v/>
      </c>
    </row>
    <row r="15" spans="1:9" ht="45.75" customHeight="1" x14ac:dyDescent="0.25">
      <c r="A15" s="201" t="s">
        <v>175</v>
      </c>
      <c r="B15" s="202"/>
      <c r="C15" s="203"/>
      <c r="D15" s="1"/>
      <c r="E15" s="1"/>
      <c r="F15" s="1"/>
      <c r="G15" s="54">
        <v>20</v>
      </c>
      <c r="H15" s="51">
        <f t="shared" si="0"/>
        <v>0</v>
      </c>
      <c r="I15" s="5" t="str">
        <f>IF(D15&lt;&gt;"",#REF!,IF(E15&lt;&gt;"",#REF!,IF(F15&lt;&gt;"",#REF!,"")))</f>
        <v/>
      </c>
    </row>
    <row r="16" spans="1:9" ht="39.950000000000003" customHeight="1" x14ac:dyDescent="0.25">
      <c r="A16" s="201" t="s">
        <v>176</v>
      </c>
      <c r="B16" s="202"/>
      <c r="C16" s="203"/>
      <c r="D16" s="1"/>
      <c r="E16" s="1"/>
      <c r="F16" s="1"/>
      <c r="G16" s="54">
        <v>20</v>
      </c>
      <c r="H16" s="51">
        <f t="shared" si="0"/>
        <v>0</v>
      </c>
      <c r="I16" s="5" t="str">
        <f>IF(D16&lt;&gt;"",#REF!,IF(E16&lt;&gt;"",#REF!,IF(F16&lt;&gt;"",#REF!,"")))</f>
        <v/>
      </c>
    </row>
    <row r="17" spans="1:9" ht="39.950000000000003" customHeight="1" x14ac:dyDescent="0.25">
      <c r="A17" s="201" t="s">
        <v>177</v>
      </c>
      <c r="B17" s="202"/>
      <c r="C17" s="203"/>
      <c r="D17" s="1"/>
      <c r="E17" s="1"/>
      <c r="F17" s="1"/>
      <c r="G17" s="54">
        <v>20</v>
      </c>
      <c r="H17" s="51">
        <f t="shared" si="0"/>
        <v>0</v>
      </c>
      <c r="I17" s="5" t="str">
        <f>IF(D17&lt;&gt;"",#REF!,IF(E17&lt;&gt;"",#REF!,IF(F17&lt;&gt;"",#REF!,"")))</f>
        <v/>
      </c>
    </row>
    <row r="18" spans="1:9" ht="39.950000000000003" customHeight="1" x14ac:dyDescent="0.25">
      <c r="A18" s="201" t="s">
        <v>178</v>
      </c>
      <c r="B18" s="202"/>
      <c r="C18" s="203"/>
      <c r="D18" s="1"/>
      <c r="E18" s="1"/>
      <c r="F18" s="1"/>
      <c r="G18" s="54">
        <v>7.5</v>
      </c>
      <c r="H18" s="51">
        <f t="shared" si="0"/>
        <v>0</v>
      </c>
      <c r="I18" s="5" t="str">
        <f>IF(D18&lt;&gt;"",#REF!,IF(E18&lt;&gt;"",#REF!,IF(F18&lt;&gt;"",#REF!,"")))</f>
        <v/>
      </c>
    </row>
    <row r="19" spans="1:9" ht="72" customHeight="1" x14ac:dyDescent="0.25">
      <c r="A19" s="201" t="s">
        <v>179</v>
      </c>
      <c r="B19" s="202"/>
      <c r="C19" s="203"/>
      <c r="D19" s="1"/>
      <c r="E19" s="1"/>
      <c r="F19" s="1"/>
      <c r="G19" s="54">
        <v>7.5</v>
      </c>
      <c r="H19" s="51">
        <f t="shared" si="0"/>
        <v>0</v>
      </c>
      <c r="I19" s="5" t="str">
        <f>IF(D19&lt;&gt;"",#REF!,IF(E19&lt;&gt;"",#REF!,IF(F19&lt;&gt;"",#REF!,"")))</f>
        <v/>
      </c>
    </row>
    <row r="20" spans="1:9" ht="39.950000000000003" customHeight="1" x14ac:dyDescent="0.25">
      <c r="A20" s="201" t="s">
        <v>173</v>
      </c>
      <c r="B20" s="202"/>
      <c r="C20" s="203"/>
      <c r="D20" s="1"/>
      <c r="E20" s="1"/>
      <c r="F20" s="1"/>
      <c r="G20" s="54"/>
      <c r="H20" s="51"/>
      <c r="I20" s="5" t="str">
        <f>IF(D20&lt;&gt;"",#REF!,IF(E20&lt;&gt;"",#REF!,IF(F20&lt;&gt;"",#REF!,"")))</f>
        <v/>
      </c>
    </row>
    <row r="21" spans="1:9" ht="39.950000000000003" customHeight="1" thickBot="1" x14ac:dyDescent="0.3">
      <c r="A21" s="205" t="s">
        <v>52</v>
      </c>
      <c r="B21" s="206"/>
      <c r="C21" s="206"/>
      <c r="D21" s="206"/>
      <c r="E21" s="206"/>
      <c r="F21" s="206"/>
      <c r="G21" s="207">
        <f>SUM(G14:G20)</f>
        <v>100</v>
      </c>
      <c r="H21" s="207"/>
      <c r="I21" s="208"/>
    </row>
    <row r="22" spans="1:9" ht="20.100000000000001" customHeight="1" thickBot="1" x14ac:dyDescent="0.3">
      <c r="A22" s="34"/>
      <c r="B22" s="35"/>
      <c r="C22" s="35"/>
      <c r="D22" s="36"/>
      <c r="E22" s="37"/>
      <c r="F22" s="37"/>
      <c r="G22" s="37"/>
      <c r="H22" s="38"/>
      <c r="I22" s="39"/>
    </row>
    <row r="23" spans="1:9" ht="20.100000000000001" customHeight="1" x14ac:dyDescent="0.25">
      <c r="A23" s="40"/>
      <c r="B23" s="41"/>
      <c r="C23" s="209" t="s">
        <v>54</v>
      </c>
      <c r="D23" s="210"/>
      <c r="E23" s="215" t="str">
        <f>IF(I14="","",SUM(H14:H20))</f>
        <v/>
      </c>
      <c r="F23" s="216"/>
      <c r="G23" s="42"/>
      <c r="H23" s="6"/>
      <c r="I23" s="15"/>
    </row>
    <row r="24" spans="1:9" ht="20.100000000000001" customHeight="1" x14ac:dyDescent="0.25">
      <c r="A24" s="40"/>
      <c r="B24" s="41"/>
      <c r="C24" s="211"/>
      <c r="D24" s="212"/>
      <c r="E24" s="217"/>
      <c r="F24" s="218"/>
      <c r="G24" s="42"/>
      <c r="H24" s="6"/>
      <c r="I24" s="15"/>
    </row>
    <row r="25" spans="1:9" ht="20.100000000000001" customHeight="1" x14ac:dyDescent="0.25">
      <c r="A25" s="43"/>
      <c r="B25" s="44"/>
      <c r="C25" s="211"/>
      <c r="D25" s="212"/>
      <c r="E25" s="217"/>
      <c r="F25" s="218"/>
      <c r="G25" s="42"/>
      <c r="H25" s="221"/>
      <c r="I25" s="222"/>
    </row>
    <row r="26" spans="1:9" ht="20.100000000000001" customHeight="1" thickBot="1" x14ac:dyDescent="0.3">
      <c r="A26" s="43"/>
      <c r="B26" s="44"/>
      <c r="C26" s="213"/>
      <c r="D26" s="214"/>
      <c r="E26" s="219"/>
      <c r="F26" s="220"/>
      <c r="G26" s="42"/>
      <c r="H26" s="221"/>
      <c r="I26" s="222"/>
    </row>
    <row r="27" spans="1:9" ht="20.100000000000001" customHeight="1" thickBot="1" x14ac:dyDescent="0.3">
      <c r="A27" s="45"/>
      <c r="B27" s="46"/>
      <c r="C27" s="46"/>
      <c r="D27" s="46"/>
      <c r="E27" s="47"/>
      <c r="F27" s="47"/>
      <c r="G27" s="47"/>
      <c r="H27" s="223"/>
      <c r="I27" s="224"/>
    </row>
    <row r="28" spans="1:9" ht="6.95" customHeight="1" thickBot="1" x14ac:dyDescent="0.3">
      <c r="A28" s="12"/>
      <c r="B28" s="6"/>
      <c r="C28" s="6"/>
      <c r="D28" s="6"/>
      <c r="E28" s="6"/>
      <c r="F28" s="6"/>
      <c r="G28" s="6"/>
      <c r="H28" s="6"/>
      <c r="I28" s="48"/>
    </row>
    <row r="29" spans="1:9" ht="39.950000000000003" customHeight="1" x14ac:dyDescent="0.25">
      <c r="A29" s="49" t="s">
        <v>24</v>
      </c>
      <c r="B29" s="225"/>
      <c r="C29" s="225"/>
      <c r="D29" s="225"/>
      <c r="E29" s="225"/>
      <c r="F29" s="225"/>
      <c r="G29" s="225"/>
      <c r="H29" s="225"/>
      <c r="I29" s="226"/>
    </row>
    <row r="30" spans="1:9" ht="39.950000000000003" customHeight="1" x14ac:dyDescent="0.25">
      <c r="A30" s="228"/>
      <c r="B30" s="229"/>
      <c r="C30" s="229"/>
      <c r="D30" s="229"/>
      <c r="E30" s="229"/>
      <c r="F30" s="229"/>
      <c r="G30" s="229"/>
      <c r="H30" s="229"/>
      <c r="I30" s="230"/>
    </row>
    <row r="31" spans="1:9" ht="39.950000000000003" customHeight="1" x14ac:dyDescent="0.25">
      <c r="A31" s="231"/>
      <c r="B31" s="232"/>
      <c r="C31" s="232"/>
      <c r="D31" s="232"/>
      <c r="E31" s="232"/>
      <c r="F31" s="232"/>
      <c r="G31" s="232"/>
      <c r="H31" s="232"/>
      <c r="I31" s="233"/>
    </row>
    <row r="32" spans="1:9" ht="39.950000000000003" customHeight="1" thickBot="1" x14ac:dyDescent="0.3">
      <c r="A32" s="239"/>
      <c r="B32" s="240"/>
      <c r="C32" s="240"/>
      <c r="D32" s="240"/>
      <c r="E32" s="240"/>
      <c r="F32" s="240"/>
      <c r="G32" s="240"/>
      <c r="H32" s="240"/>
      <c r="I32" s="241"/>
    </row>
    <row r="33" spans="1:9" ht="6.95" customHeight="1" thickBot="1" x14ac:dyDescent="0.3">
      <c r="A33" s="12"/>
      <c r="B33" s="6"/>
      <c r="C33" s="6"/>
      <c r="D33" s="6"/>
      <c r="E33" s="6"/>
      <c r="F33" s="6"/>
      <c r="G33" s="6"/>
      <c r="H33" s="6"/>
      <c r="I33" s="6"/>
    </row>
    <row r="34" spans="1:9" ht="69.95" customHeight="1" x14ac:dyDescent="0.25">
      <c r="A34" s="139" t="s">
        <v>42</v>
      </c>
      <c r="B34" s="140"/>
      <c r="C34" s="141"/>
      <c r="D34" s="141"/>
      <c r="E34" s="141"/>
      <c r="F34" s="141"/>
      <c r="G34" s="141"/>
      <c r="H34" s="141"/>
      <c r="I34" s="227"/>
    </row>
    <row r="35" spans="1:9" ht="69.95" customHeight="1" thickBot="1" x14ac:dyDescent="0.3">
      <c r="A35" s="134" t="s">
        <v>36</v>
      </c>
      <c r="B35" s="135"/>
      <c r="C35" s="136"/>
      <c r="D35" s="136"/>
      <c r="E35" s="136"/>
      <c r="F35" s="136"/>
      <c r="G35" s="136"/>
      <c r="H35" s="136"/>
      <c r="I35" s="204"/>
    </row>
  </sheetData>
  <sheetProtection autoFilter="0" pivotTables="0"/>
  <mergeCells count="37">
    <mergeCell ref="A1:B2"/>
    <mergeCell ref="C1:I2"/>
    <mergeCell ref="A4:B4"/>
    <mergeCell ref="C4:I4"/>
    <mergeCell ref="A5:B5"/>
    <mergeCell ref="C5:I5"/>
    <mergeCell ref="A13:C13"/>
    <mergeCell ref="G13:H13"/>
    <mergeCell ref="A6:B6"/>
    <mergeCell ref="C6:I6"/>
    <mergeCell ref="A7:B7"/>
    <mergeCell ref="C7:I7"/>
    <mergeCell ref="A8:B8"/>
    <mergeCell ref="C8:I8"/>
    <mergeCell ref="A9:B9"/>
    <mergeCell ref="C9:I9"/>
    <mergeCell ref="A10:B10"/>
    <mergeCell ref="C10:I10"/>
    <mergeCell ref="A12:I12"/>
    <mergeCell ref="A14:C14"/>
    <mergeCell ref="A15:C15"/>
    <mergeCell ref="A16:C16"/>
    <mergeCell ref="A17:C17"/>
    <mergeCell ref="A18:C18"/>
    <mergeCell ref="A19:C19"/>
    <mergeCell ref="A20:C20"/>
    <mergeCell ref="A35:B35"/>
    <mergeCell ref="C35:I35"/>
    <mergeCell ref="A21:F21"/>
    <mergeCell ref="G21:I21"/>
    <mergeCell ref="C23:D26"/>
    <mergeCell ref="E23:F26"/>
    <mergeCell ref="H25:I27"/>
    <mergeCell ref="B29:I29"/>
    <mergeCell ref="A34:B34"/>
    <mergeCell ref="C34:I34"/>
    <mergeCell ref="A30:I32"/>
  </mergeCells>
  <conditionalFormatting sqref="G21">
    <cfRule type="cellIs" dxfId="36" priority="13" stopIfTrue="1" operator="equal">
      <formula>#REF!</formula>
    </cfRule>
    <cfRule type="cellIs" dxfId="35" priority="14" stopIfTrue="1" operator="equal">
      <formula>#REF!</formula>
    </cfRule>
    <cfRule type="cellIs" dxfId="34" priority="15" stopIfTrue="1" operator="equal">
      <formula>#REF!</formula>
    </cfRule>
  </conditionalFormatting>
  <conditionalFormatting sqref="I14:I20">
    <cfRule type="cellIs" dxfId="33" priority="34" stopIfTrue="1" operator="equal">
      <formula>#REF!</formula>
    </cfRule>
    <cfRule type="cellIs" dxfId="32" priority="35" stopIfTrue="1" operator="equal">
      <formula>#REF!</formula>
    </cfRule>
    <cfRule type="cellIs" dxfId="31" priority="36" stopIfTrue="1" operator="equal">
      <formula>#REF!</formula>
    </cfRule>
  </conditionalFormatting>
  <printOptions horizontalCentered="1"/>
  <pageMargins left="0.39370078740157483" right="0.39370078740157483" top="0.78740157480314965" bottom="0.39370078740157483" header="0.31496062992125984" footer="0.31496062992125984"/>
  <pageSetup paperSize="9" scale="61" fitToWidth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>
    <pageSetUpPr fitToPage="1"/>
  </sheetPr>
  <dimension ref="A1:L36"/>
  <sheetViews>
    <sheetView showGridLines="0" showRowColHeaders="0" view="pageBreakPreview" zoomScale="60" zoomScaleNormal="80" workbookViewId="0">
      <selection activeCell="N19" sqref="N19"/>
    </sheetView>
  </sheetViews>
  <sheetFormatPr defaultRowHeight="15" x14ac:dyDescent="0.25"/>
  <cols>
    <col min="1" max="3" width="20.7109375" customWidth="1"/>
    <col min="4" max="4" width="14.28515625" bestFit="1" customWidth="1"/>
    <col min="5" max="5" width="16.5703125" bestFit="1" customWidth="1"/>
    <col min="6" max="6" width="14.5703125" bestFit="1" customWidth="1"/>
    <col min="7" max="8" width="10.7109375" customWidth="1"/>
    <col min="9" max="9" width="20.7109375" customWidth="1"/>
  </cols>
  <sheetData>
    <row r="1" spans="1:12" ht="50.1" customHeight="1" x14ac:dyDescent="0.25">
      <c r="A1" s="187"/>
      <c r="B1" s="188"/>
      <c r="C1" s="191" t="s">
        <v>39</v>
      </c>
      <c r="D1" s="192"/>
      <c r="E1" s="192"/>
      <c r="F1" s="192"/>
      <c r="G1" s="192"/>
      <c r="H1" s="192"/>
      <c r="I1" s="193"/>
      <c r="J1" s="29"/>
      <c r="K1" s="29"/>
      <c r="L1" s="29"/>
    </row>
    <row r="2" spans="1:12" ht="50.1" customHeight="1" thickBot="1" x14ac:dyDescent="0.3">
      <c r="A2" s="189"/>
      <c r="B2" s="190"/>
      <c r="C2" s="194"/>
      <c r="D2" s="195"/>
      <c r="E2" s="195"/>
      <c r="F2" s="195"/>
      <c r="G2" s="195"/>
      <c r="H2" s="195"/>
      <c r="I2" s="196"/>
      <c r="J2" s="29"/>
      <c r="K2" s="29"/>
      <c r="L2" s="29"/>
    </row>
    <row r="3" spans="1:12" ht="6.95" customHeight="1" thickBot="1" x14ac:dyDescent="0.3">
      <c r="A3" s="6"/>
      <c r="B3" s="6"/>
      <c r="C3" s="6"/>
      <c r="D3" s="6"/>
      <c r="E3" s="6"/>
      <c r="F3" s="6"/>
      <c r="G3" s="6"/>
      <c r="H3" s="6"/>
      <c r="I3" s="6"/>
      <c r="J3" s="29"/>
      <c r="K3" s="29"/>
      <c r="L3" s="29"/>
    </row>
    <row r="4" spans="1:12" ht="39.950000000000003" customHeight="1" x14ac:dyDescent="0.25">
      <c r="A4" s="197" t="s">
        <v>27</v>
      </c>
      <c r="B4" s="198"/>
      <c r="C4" s="199"/>
      <c r="D4" s="199"/>
      <c r="E4" s="199"/>
      <c r="F4" s="199"/>
      <c r="G4" s="199"/>
      <c r="H4" s="199"/>
      <c r="I4" s="200"/>
      <c r="J4" s="29"/>
      <c r="K4" s="29"/>
      <c r="L4" s="29"/>
    </row>
    <row r="5" spans="1:12" ht="39.950000000000003" customHeight="1" x14ac:dyDescent="0.25">
      <c r="A5" s="173" t="s">
        <v>1</v>
      </c>
      <c r="B5" s="174"/>
      <c r="C5" s="175"/>
      <c r="D5" s="175"/>
      <c r="E5" s="175"/>
      <c r="F5" s="175"/>
      <c r="G5" s="175"/>
      <c r="H5" s="175"/>
      <c r="I5" s="176"/>
      <c r="J5" s="29"/>
      <c r="K5" s="29"/>
      <c r="L5" s="29"/>
    </row>
    <row r="6" spans="1:12" ht="39.950000000000003" customHeight="1" x14ac:dyDescent="0.25">
      <c r="A6" s="173" t="s">
        <v>25</v>
      </c>
      <c r="B6" s="174"/>
      <c r="C6" s="175"/>
      <c r="D6" s="175"/>
      <c r="E6" s="175"/>
      <c r="F6" s="175"/>
      <c r="G6" s="175"/>
      <c r="H6" s="175"/>
      <c r="I6" s="176"/>
      <c r="J6" s="29"/>
      <c r="K6" s="29"/>
      <c r="L6" s="29"/>
    </row>
    <row r="7" spans="1:12" ht="39.950000000000003" customHeight="1" x14ac:dyDescent="0.25">
      <c r="A7" s="173" t="s">
        <v>0</v>
      </c>
      <c r="B7" s="174"/>
      <c r="C7" s="175"/>
      <c r="D7" s="175"/>
      <c r="E7" s="175"/>
      <c r="F7" s="175"/>
      <c r="G7" s="175"/>
      <c r="H7" s="175"/>
      <c r="I7" s="176"/>
      <c r="J7" s="29"/>
      <c r="K7" s="29"/>
      <c r="L7" s="29"/>
    </row>
    <row r="8" spans="1:12" ht="39.950000000000003" customHeight="1" x14ac:dyDescent="0.25">
      <c r="A8" s="173" t="s">
        <v>2</v>
      </c>
      <c r="B8" s="174"/>
      <c r="C8" s="177"/>
      <c r="D8" s="177"/>
      <c r="E8" s="177"/>
      <c r="F8" s="177"/>
      <c r="G8" s="177"/>
      <c r="H8" s="177"/>
      <c r="I8" s="178"/>
      <c r="J8" s="29"/>
      <c r="K8" s="29"/>
      <c r="L8" s="29"/>
    </row>
    <row r="9" spans="1:12" ht="39.950000000000003" customHeight="1" x14ac:dyDescent="0.25">
      <c r="A9" s="173" t="s">
        <v>4</v>
      </c>
      <c r="B9" s="174"/>
      <c r="C9" s="175"/>
      <c r="D9" s="175"/>
      <c r="E9" s="175"/>
      <c r="F9" s="175"/>
      <c r="G9" s="175"/>
      <c r="H9" s="175"/>
      <c r="I9" s="176"/>
      <c r="J9" s="29"/>
      <c r="K9" s="29"/>
      <c r="L9" s="29"/>
    </row>
    <row r="10" spans="1:12" ht="39.950000000000003" customHeight="1" thickBot="1" x14ac:dyDescent="0.3">
      <c r="A10" s="179" t="s">
        <v>3</v>
      </c>
      <c r="B10" s="180"/>
      <c r="C10" s="182"/>
      <c r="D10" s="182"/>
      <c r="E10" s="182"/>
      <c r="F10" s="182"/>
      <c r="G10" s="182"/>
      <c r="H10" s="182"/>
      <c r="I10" s="183"/>
      <c r="J10" s="29"/>
      <c r="K10" s="29"/>
      <c r="L10" s="29"/>
    </row>
    <row r="11" spans="1:12" ht="6.95" customHeight="1" thickBot="1" x14ac:dyDescent="0.3">
      <c r="A11" s="6"/>
      <c r="B11" s="6"/>
      <c r="C11" s="6"/>
      <c r="D11" s="6"/>
      <c r="E11" s="6"/>
      <c r="F11" s="6"/>
      <c r="G11" s="6"/>
      <c r="H11" s="6"/>
      <c r="I11" s="6"/>
      <c r="J11" s="4" t="s">
        <v>21</v>
      </c>
      <c r="K11" s="4" t="s">
        <v>22</v>
      </c>
      <c r="L11" s="4" t="s">
        <v>23</v>
      </c>
    </row>
    <row r="12" spans="1:12" ht="39.950000000000003" customHeight="1" x14ac:dyDescent="0.25">
      <c r="A12" s="184" t="s">
        <v>31</v>
      </c>
      <c r="B12" s="185"/>
      <c r="C12" s="185"/>
      <c r="D12" s="185"/>
      <c r="E12" s="185"/>
      <c r="F12" s="185"/>
      <c r="G12" s="185"/>
      <c r="H12" s="185"/>
      <c r="I12" s="186"/>
      <c r="J12" s="29"/>
      <c r="K12" s="29"/>
      <c r="L12" s="29"/>
    </row>
    <row r="13" spans="1:12" ht="39.950000000000003" customHeight="1" x14ac:dyDescent="0.25">
      <c r="A13" s="234" t="s">
        <v>17</v>
      </c>
      <c r="B13" s="235"/>
      <c r="C13" s="236"/>
      <c r="D13" s="31" t="s">
        <v>19</v>
      </c>
      <c r="E13" s="32" t="s">
        <v>18</v>
      </c>
      <c r="F13" s="31" t="s">
        <v>20</v>
      </c>
      <c r="G13" s="237" t="s">
        <v>37</v>
      </c>
      <c r="H13" s="238"/>
      <c r="I13" s="33" t="s">
        <v>29</v>
      </c>
      <c r="J13" s="29"/>
      <c r="K13" s="29"/>
      <c r="L13" s="29"/>
    </row>
    <row r="14" spans="1:12" ht="39.950000000000003" customHeight="1" x14ac:dyDescent="0.25">
      <c r="A14" s="201" t="s">
        <v>180</v>
      </c>
      <c r="B14" s="202"/>
      <c r="C14" s="203"/>
      <c r="D14" s="1"/>
      <c r="E14" s="1"/>
      <c r="F14" s="1"/>
      <c r="G14" s="50">
        <v>20</v>
      </c>
      <c r="H14" s="51">
        <f t="shared" ref="H14:H20" si="0">IF(D14&lt;&gt;"",G14,IF(E14&lt;&gt;"",G14/2,0))</f>
        <v>0</v>
      </c>
      <c r="I14" s="5" t="str">
        <f>IF(D14&lt;&gt;"",$J$11,IF(E14&lt;&gt;"",$K$11,IF(F14&lt;&gt;"",$L$11,"")))</f>
        <v/>
      </c>
      <c r="J14" s="29"/>
      <c r="K14" s="29"/>
      <c r="L14" s="29"/>
    </row>
    <row r="15" spans="1:12" ht="39.950000000000003" customHeight="1" x14ac:dyDescent="0.25">
      <c r="A15" s="201" t="s">
        <v>181</v>
      </c>
      <c r="B15" s="202"/>
      <c r="C15" s="203"/>
      <c r="D15" s="1"/>
      <c r="E15" s="1"/>
      <c r="F15" s="1"/>
      <c r="G15" s="50">
        <v>20</v>
      </c>
      <c r="H15" s="51">
        <f t="shared" si="0"/>
        <v>0</v>
      </c>
      <c r="I15" s="5" t="str">
        <f t="shared" ref="I15:I21" si="1">IF(D15&lt;&gt;"",$J$11,IF(E15&lt;&gt;"",$K$11,IF(F15&lt;&gt;"",$L$11,"")))</f>
        <v/>
      </c>
      <c r="J15" s="29"/>
      <c r="K15" s="29"/>
      <c r="L15" s="29"/>
    </row>
    <row r="16" spans="1:12" ht="39.950000000000003" customHeight="1" x14ac:dyDescent="0.25">
      <c r="A16" s="201" t="s">
        <v>182</v>
      </c>
      <c r="B16" s="202"/>
      <c r="C16" s="203"/>
      <c r="D16" s="1"/>
      <c r="E16" s="1"/>
      <c r="F16" s="1"/>
      <c r="G16" s="50">
        <v>20</v>
      </c>
      <c r="H16" s="51">
        <f t="shared" si="0"/>
        <v>0</v>
      </c>
      <c r="I16" s="5" t="str">
        <f t="shared" si="1"/>
        <v/>
      </c>
      <c r="J16" s="29"/>
      <c r="K16" s="29"/>
      <c r="L16" s="29"/>
    </row>
    <row r="17" spans="1:12" ht="39.950000000000003" customHeight="1" x14ac:dyDescent="0.25">
      <c r="A17" s="201" t="s">
        <v>183</v>
      </c>
      <c r="B17" s="202"/>
      <c r="C17" s="203"/>
      <c r="D17" s="1"/>
      <c r="E17" s="1"/>
      <c r="F17" s="1"/>
      <c r="G17" s="50">
        <v>10</v>
      </c>
      <c r="H17" s="51">
        <f t="shared" si="0"/>
        <v>0</v>
      </c>
      <c r="I17" s="5" t="str">
        <f t="shared" si="1"/>
        <v/>
      </c>
      <c r="J17" s="29"/>
      <c r="K17" s="29"/>
      <c r="L17" s="29"/>
    </row>
    <row r="18" spans="1:12" ht="39.950000000000003" customHeight="1" x14ac:dyDescent="0.25">
      <c r="A18" s="201" t="s">
        <v>184</v>
      </c>
      <c r="B18" s="202"/>
      <c r="C18" s="203"/>
      <c r="D18" s="1"/>
      <c r="E18" s="1"/>
      <c r="F18" s="1"/>
      <c r="G18" s="50">
        <v>10</v>
      </c>
      <c r="H18" s="51">
        <f t="shared" si="0"/>
        <v>0</v>
      </c>
      <c r="I18" s="5" t="str">
        <f t="shared" si="1"/>
        <v/>
      </c>
      <c r="J18" s="29"/>
      <c r="K18" s="29"/>
      <c r="L18" s="29"/>
    </row>
    <row r="19" spans="1:12" ht="72.75" customHeight="1" x14ac:dyDescent="0.25">
      <c r="A19" s="201" t="s">
        <v>200</v>
      </c>
      <c r="B19" s="202"/>
      <c r="C19" s="203"/>
      <c r="D19" s="1"/>
      <c r="E19" s="1"/>
      <c r="F19" s="1"/>
      <c r="G19" s="50">
        <v>10</v>
      </c>
      <c r="H19" s="51">
        <f t="shared" si="0"/>
        <v>0</v>
      </c>
      <c r="I19" s="5" t="str">
        <f t="shared" si="1"/>
        <v/>
      </c>
      <c r="J19" s="29"/>
      <c r="K19" s="29"/>
      <c r="L19" s="29"/>
    </row>
    <row r="20" spans="1:12" ht="39.950000000000003" customHeight="1" x14ac:dyDescent="0.25">
      <c r="A20" s="201" t="s">
        <v>185</v>
      </c>
      <c r="B20" s="202"/>
      <c r="C20" s="203"/>
      <c r="D20" s="1"/>
      <c r="E20" s="1"/>
      <c r="F20" s="1"/>
      <c r="G20" s="50">
        <v>10</v>
      </c>
      <c r="H20" s="51">
        <f t="shared" si="0"/>
        <v>0</v>
      </c>
      <c r="I20" s="5" t="str">
        <f t="shared" si="1"/>
        <v/>
      </c>
      <c r="J20" s="29"/>
      <c r="K20" s="29"/>
      <c r="L20" s="29"/>
    </row>
    <row r="21" spans="1:12" ht="39.950000000000003" customHeight="1" x14ac:dyDescent="0.25">
      <c r="A21" s="201" t="s">
        <v>173</v>
      </c>
      <c r="B21" s="202"/>
      <c r="C21" s="203"/>
      <c r="D21" s="1"/>
      <c r="E21" s="1"/>
      <c r="F21" s="1"/>
      <c r="G21" s="52"/>
      <c r="H21" s="53"/>
      <c r="I21" s="5" t="str">
        <f t="shared" si="1"/>
        <v/>
      </c>
      <c r="J21" s="29"/>
      <c r="K21" s="29"/>
      <c r="L21" s="29"/>
    </row>
    <row r="22" spans="1:12" ht="39.950000000000003" customHeight="1" thickBot="1" x14ac:dyDescent="0.3">
      <c r="A22" s="205" t="s">
        <v>52</v>
      </c>
      <c r="B22" s="206"/>
      <c r="C22" s="206"/>
      <c r="D22" s="206"/>
      <c r="E22" s="206"/>
      <c r="F22" s="206"/>
      <c r="G22" s="207">
        <f>SUM(G14:G21)</f>
        <v>100</v>
      </c>
      <c r="H22" s="207"/>
      <c r="I22" s="208"/>
      <c r="J22" s="29"/>
      <c r="K22" s="29"/>
      <c r="L22" s="29"/>
    </row>
    <row r="23" spans="1:12" ht="20.100000000000001" customHeight="1" thickBot="1" x14ac:dyDescent="0.3">
      <c r="A23" s="34"/>
      <c r="B23" s="35"/>
      <c r="C23" s="35"/>
      <c r="D23" s="36"/>
      <c r="E23" s="37"/>
      <c r="F23" s="37"/>
      <c r="G23" s="37"/>
      <c r="H23" s="38"/>
      <c r="I23" s="39"/>
      <c r="J23" s="29"/>
      <c r="K23" s="29"/>
      <c r="L23" s="29"/>
    </row>
    <row r="24" spans="1:12" ht="20.100000000000001" customHeight="1" x14ac:dyDescent="0.25">
      <c r="A24" s="40"/>
      <c r="B24" s="41"/>
      <c r="C24" s="209" t="s">
        <v>55</v>
      </c>
      <c r="D24" s="210"/>
      <c r="E24" s="215" t="str">
        <f>IF(I14="","",SUM(H14:H22))</f>
        <v/>
      </c>
      <c r="F24" s="216"/>
      <c r="G24" s="42"/>
      <c r="H24" s="6"/>
      <c r="I24" s="15"/>
      <c r="J24" s="29"/>
      <c r="K24" s="29"/>
      <c r="L24" s="29"/>
    </row>
    <row r="25" spans="1:12" ht="20.100000000000001" customHeight="1" x14ac:dyDescent="0.25">
      <c r="A25" s="40"/>
      <c r="B25" s="41"/>
      <c r="C25" s="211"/>
      <c r="D25" s="212"/>
      <c r="E25" s="217"/>
      <c r="F25" s="218"/>
      <c r="G25" s="42"/>
      <c r="H25" s="6"/>
      <c r="I25" s="15"/>
      <c r="J25" s="29"/>
      <c r="K25" s="29"/>
      <c r="L25" s="29"/>
    </row>
    <row r="26" spans="1:12" ht="20.100000000000001" customHeight="1" x14ac:dyDescent="0.25">
      <c r="A26" s="43"/>
      <c r="B26" s="44"/>
      <c r="C26" s="211"/>
      <c r="D26" s="212"/>
      <c r="E26" s="217"/>
      <c r="F26" s="218"/>
      <c r="G26" s="42"/>
      <c r="H26" s="221"/>
      <c r="I26" s="222"/>
      <c r="J26" s="29"/>
      <c r="K26" s="29"/>
      <c r="L26" s="29"/>
    </row>
    <row r="27" spans="1:12" ht="20.100000000000001" customHeight="1" thickBot="1" x14ac:dyDescent="0.3">
      <c r="A27" s="43"/>
      <c r="B27" s="44"/>
      <c r="C27" s="213"/>
      <c r="D27" s="214"/>
      <c r="E27" s="219"/>
      <c r="F27" s="220"/>
      <c r="G27" s="42"/>
      <c r="H27" s="221"/>
      <c r="I27" s="222"/>
      <c r="J27" s="29"/>
      <c r="K27" s="29"/>
      <c r="L27" s="29"/>
    </row>
    <row r="28" spans="1:12" ht="20.100000000000001" customHeight="1" thickBot="1" x14ac:dyDescent="0.3">
      <c r="A28" s="45"/>
      <c r="B28" s="46"/>
      <c r="C28" s="46"/>
      <c r="D28" s="46"/>
      <c r="E28" s="47"/>
      <c r="F28" s="47"/>
      <c r="G28" s="47"/>
      <c r="H28" s="223"/>
      <c r="I28" s="224"/>
      <c r="J28" s="29"/>
      <c r="K28" s="29"/>
      <c r="L28" s="29"/>
    </row>
    <row r="29" spans="1:12" ht="6.95" customHeight="1" thickBot="1" x14ac:dyDescent="0.3">
      <c r="A29" s="12"/>
      <c r="B29" s="6"/>
      <c r="C29" s="6"/>
      <c r="D29" s="6"/>
      <c r="E29" s="6"/>
      <c r="F29" s="6"/>
      <c r="G29" s="6"/>
      <c r="H29" s="6"/>
      <c r="I29" s="48"/>
      <c r="J29" s="29"/>
      <c r="K29" s="29"/>
      <c r="L29" s="29"/>
    </row>
    <row r="30" spans="1:12" ht="39.950000000000003" customHeight="1" x14ac:dyDescent="0.25">
      <c r="A30" s="49" t="s">
        <v>24</v>
      </c>
      <c r="B30" s="225"/>
      <c r="C30" s="225"/>
      <c r="D30" s="225"/>
      <c r="E30" s="225"/>
      <c r="F30" s="225"/>
      <c r="G30" s="225"/>
      <c r="H30" s="225"/>
      <c r="I30" s="226"/>
      <c r="J30" s="29"/>
      <c r="K30" s="29"/>
      <c r="L30" s="29"/>
    </row>
    <row r="31" spans="1:12" ht="39.950000000000003" customHeight="1" x14ac:dyDescent="0.25">
      <c r="A31" s="228"/>
      <c r="B31" s="229"/>
      <c r="C31" s="229"/>
      <c r="D31" s="229"/>
      <c r="E31" s="229"/>
      <c r="F31" s="229"/>
      <c r="G31" s="229"/>
      <c r="H31" s="229"/>
      <c r="I31" s="230"/>
      <c r="J31" s="29"/>
      <c r="K31" s="29"/>
      <c r="L31" s="29"/>
    </row>
    <row r="32" spans="1:12" ht="39.950000000000003" customHeight="1" x14ac:dyDescent="0.25">
      <c r="A32" s="231"/>
      <c r="B32" s="232"/>
      <c r="C32" s="232"/>
      <c r="D32" s="232"/>
      <c r="E32" s="232"/>
      <c r="F32" s="232"/>
      <c r="G32" s="232"/>
      <c r="H32" s="232"/>
      <c r="I32" s="233"/>
      <c r="J32" s="29"/>
      <c r="K32" s="29"/>
      <c r="L32" s="29"/>
    </row>
    <row r="33" spans="1:12" ht="39.950000000000003" customHeight="1" thickBot="1" x14ac:dyDescent="0.3">
      <c r="A33" s="239"/>
      <c r="B33" s="240"/>
      <c r="C33" s="240"/>
      <c r="D33" s="240"/>
      <c r="E33" s="240"/>
      <c r="F33" s="240"/>
      <c r="G33" s="240"/>
      <c r="H33" s="240"/>
      <c r="I33" s="241"/>
      <c r="J33" s="29"/>
      <c r="K33" s="29"/>
      <c r="L33" s="29"/>
    </row>
    <row r="34" spans="1:12" ht="6.95" customHeight="1" thickBot="1" x14ac:dyDescent="0.3">
      <c r="A34" s="12"/>
      <c r="B34" s="6"/>
      <c r="C34" s="6"/>
      <c r="D34" s="6"/>
      <c r="E34" s="6"/>
      <c r="F34" s="6"/>
      <c r="G34" s="6"/>
      <c r="H34" s="6"/>
      <c r="I34" s="6"/>
      <c r="J34" s="29"/>
      <c r="K34" s="29"/>
      <c r="L34" s="29"/>
    </row>
    <row r="35" spans="1:12" ht="69.95" customHeight="1" x14ac:dyDescent="0.25">
      <c r="A35" s="139" t="s">
        <v>42</v>
      </c>
      <c r="B35" s="140"/>
      <c r="C35" s="141"/>
      <c r="D35" s="141"/>
      <c r="E35" s="141"/>
      <c r="F35" s="141"/>
      <c r="G35" s="141"/>
      <c r="H35" s="141"/>
      <c r="I35" s="227"/>
      <c r="J35" s="29"/>
      <c r="K35" s="29"/>
      <c r="L35" s="29"/>
    </row>
    <row r="36" spans="1:12" ht="69.95" customHeight="1" thickBot="1" x14ac:dyDescent="0.3">
      <c r="A36" s="134" t="s">
        <v>36</v>
      </c>
      <c r="B36" s="135"/>
      <c r="C36" s="136"/>
      <c r="D36" s="136"/>
      <c r="E36" s="136"/>
      <c r="F36" s="136"/>
      <c r="G36" s="136"/>
      <c r="H36" s="136"/>
      <c r="I36" s="204"/>
      <c r="J36" s="29"/>
      <c r="K36" s="29"/>
      <c r="L36" s="29"/>
    </row>
  </sheetData>
  <sheetProtection autoFilter="0" pivotTables="0"/>
  <mergeCells count="38">
    <mergeCell ref="A1:B2"/>
    <mergeCell ref="C1:I2"/>
    <mergeCell ref="A4:B4"/>
    <mergeCell ref="C4:I4"/>
    <mergeCell ref="A5:B5"/>
    <mergeCell ref="C5:I5"/>
    <mergeCell ref="A6:B6"/>
    <mergeCell ref="C6:I6"/>
    <mergeCell ref="A7:B7"/>
    <mergeCell ref="C7:I7"/>
    <mergeCell ref="A8:B8"/>
    <mergeCell ref="C8:I8"/>
    <mergeCell ref="A19:C19"/>
    <mergeCell ref="A9:B9"/>
    <mergeCell ref="C9:I9"/>
    <mergeCell ref="A10:B10"/>
    <mergeCell ref="C10:I10"/>
    <mergeCell ref="A12:I12"/>
    <mergeCell ref="A13:C13"/>
    <mergeCell ref="G13:H13"/>
    <mergeCell ref="A14:C14"/>
    <mergeCell ref="A15:C15"/>
    <mergeCell ref="A16:C16"/>
    <mergeCell ref="A17:C17"/>
    <mergeCell ref="A18:C18"/>
    <mergeCell ref="A20:C20"/>
    <mergeCell ref="A21:C21"/>
    <mergeCell ref="A22:F22"/>
    <mergeCell ref="G22:I22"/>
    <mergeCell ref="C24:D27"/>
    <mergeCell ref="E24:F27"/>
    <mergeCell ref="H26:I28"/>
    <mergeCell ref="B30:I30"/>
    <mergeCell ref="A31:I33"/>
    <mergeCell ref="A35:B35"/>
    <mergeCell ref="C35:I35"/>
    <mergeCell ref="A36:B36"/>
    <mergeCell ref="C36:I36"/>
  </mergeCells>
  <conditionalFormatting sqref="G22">
    <cfRule type="cellIs" dxfId="30" priority="28" stopIfTrue="1" operator="equal">
      <formula>#REF!</formula>
    </cfRule>
    <cfRule type="cellIs" dxfId="29" priority="29" stopIfTrue="1" operator="equal">
      <formula>#REF!</formula>
    </cfRule>
    <cfRule type="cellIs" dxfId="28" priority="30" stopIfTrue="1" operator="equal">
      <formula>#REF!</formula>
    </cfRule>
  </conditionalFormatting>
  <conditionalFormatting sqref="I14:I21">
    <cfRule type="cellIs" dxfId="27" priority="1" stopIfTrue="1" operator="equal">
      <formula>$L$11</formula>
    </cfRule>
    <cfRule type="cellIs" dxfId="26" priority="2" stopIfTrue="1" operator="equal">
      <formula>$K$11</formula>
    </cfRule>
    <cfRule type="cellIs" dxfId="25" priority="3" stopIfTrue="1" operator="equal">
      <formula>$J$11</formula>
    </cfRule>
  </conditionalFormatting>
  <printOptions horizontalCentered="1"/>
  <pageMargins left="0.39370078740157483" right="0.39370078740157483" top="0.78740157480314965" bottom="0.39370078740157483" header="0.31496062992125984" footer="0.31496062992125984"/>
  <pageSetup paperSize="9" scale="60" fitToWidth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F3DC1-8794-4443-AB35-E27DB2B2AE07}">
  <sheetPr codeName="Planilha5">
    <pageSetUpPr fitToPage="1"/>
  </sheetPr>
  <dimension ref="A1:I36"/>
  <sheetViews>
    <sheetView view="pageBreakPreview" zoomScale="60" zoomScaleNormal="80" workbookViewId="0">
      <selection activeCell="P14" sqref="P14"/>
    </sheetView>
  </sheetViews>
  <sheetFormatPr defaultRowHeight="15" x14ac:dyDescent="0.25"/>
  <cols>
    <col min="1" max="3" width="20.7109375" customWidth="1"/>
    <col min="4" max="4" width="14.28515625" bestFit="1" customWidth="1"/>
    <col min="5" max="5" width="16.5703125" bestFit="1" customWidth="1"/>
    <col min="6" max="6" width="14.5703125" bestFit="1" customWidth="1"/>
    <col min="7" max="8" width="10.7109375" customWidth="1"/>
    <col min="9" max="9" width="20.7109375" customWidth="1"/>
  </cols>
  <sheetData>
    <row r="1" spans="1:9" ht="50.1" customHeight="1" x14ac:dyDescent="0.25">
      <c r="A1" s="187"/>
      <c r="B1" s="188"/>
      <c r="C1" s="191" t="s">
        <v>39</v>
      </c>
      <c r="D1" s="192"/>
      <c r="E1" s="192"/>
      <c r="F1" s="192"/>
      <c r="G1" s="192"/>
      <c r="H1" s="192"/>
      <c r="I1" s="193"/>
    </row>
    <row r="2" spans="1:9" ht="50.1" customHeight="1" thickBot="1" x14ac:dyDescent="0.3">
      <c r="A2" s="189"/>
      <c r="B2" s="190"/>
      <c r="C2" s="194"/>
      <c r="D2" s="195"/>
      <c r="E2" s="195"/>
      <c r="F2" s="195"/>
      <c r="G2" s="195"/>
      <c r="H2" s="195"/>
      <c r="I2" s="196"/>
    </row>
    <row r="3" spans="1:9" ht="6.95" customHeight="1" thickBot="1" x14ac:dyDescent="0.3">
      <c r="A3" s="6"/>
      <c r="B3" s="6"/>
      <c r="C3" s="6"/>
      <c r="D3" s="6"/>
      <c r="E3" s="6"/>
      <c r="F3" s="6"/>
      <c r="G3" s="6"/>
      <c r="H3" s="6"/>
      <c r="I3" s="6"/>
    </row>
    <row r="4" spans="1:9" ht="39.950000000000003" customHeight="1" x14ac:dyDescent="0.25">
      <c r="A4" s="197" t="s">
        <v>27</v>
      </c>
      <c r="B4" s="198"/>
      <c r="C4" s="199"/>
      <c r="D4" s="199"/>
      <c r="E4" s="199"/>
      <c r="F4" s="199"/>
      <c r="G4" s="199"/>
      <c r="H4" s="199"/>
      <c r="I4" s="200"/>
    </row>
    <row r="5" spans="1:9" ht="39.950000000000003" customHeight="1" x14ac:dyDescent="0.25">
      <c r="A5" s="173" t="s">
        <v>1</v>
      </c>
      <c r="B5" s="174"/>
      <c r="C5" s="175"/>
      <c r="D5" s="175"/>
      <c r="E5" s="175"/>
      <c r="F5" s="175"/>
      <c r="G5" s="175"/>
      <c r="H5" s="175"/>
      <c r="I5" s="176"/>
    </row>
    <row r="6" spans="1:9" ht="39.950000000000003" customHeight="1" x14ac:dyDescent="0.25">
      <c r="A6" s="173" t="s">
        <v>25</v>
      </c>
      <c r="B6" s="174"/>
      <c r="C6" s="175"/>
      <c r="D6" s="175"/>
      <c r="E6" s="175"/>
      <c r="F6" s="175"/>
      <c r="G6" s="175"/>
      <c r="H6" s="175"/>
      <c r="I6" s="176"/>
    </row>
    <row r="7" spans="1:9" ht="39.950000000000003" customHeight="1" x14ac:dyDescent="0.25">
      <c r="A7" s="173" t="s">
        <v>0</v>
      </c>
      <c r="B7" s="174"/>
      <c r="C7" s="175"/>
      <c r="D7" s="175"/>
      <c r="E7" s="175"/>
      <c r="F7" s="175"/>
      <c r="G7" s="175"/>
      <c r="H7" s="175"/>
      <c r="I7" s="176"/>
    </row>
    <row r="8" spans="1:9" ht="39.950000000000003" customHeight="1" x14ac:dyDescent="0.25">
      <c r="A8" s="173" t="s">
        <v>2</v>
      </c>
      <c r="B8" s="174"/>
      <c r="C8" s="177"/>
      <c r="D8" s="177"/>
      <c r="E8" s="177"/>
      <c r="F8" s="177"/>
      <c r="G8" s="177"/>
      <c r="H8" s="177"/>
      <c r="I8" s="178"/>
    </row>
    <row r="9" spans="1:9" ht="39.950000000000003" customHeight="1" x14ac:dyDescent="0.25">
      <c r="A9" s="173" t="s">
        <v>4</v>
      </c>
      <c r="B9" s="174"/>
      <c r="C9" s="175"/>
      <c r="D9" s="175"/>
      <c r="E9" s="175"/>
      <c r="F9" s="175"/>
      <c r="G9" s="175"/>
      <c r="H9" s="175"/>
      <c r="I9" s="176"/>
    </row>
    <row r="10" spans="1:9" ht="39.950000000000003" customHeight="1" thickBot="1" x14ac:dyDescent="0.3">
      <c r="A10" s="179" t="s">
        <v>3</v>
      </c>
      <c r="B10" s="180"/>
      <c r="C10" s="182"/>
      <c r="D10" s="182"/>
      <c r="E10" s="182"/>
      <c r="F10" s="182"/>
      <c r="G10" s="182"/>
      <c r="H10" s="182"/>
      <c r="I10" s="183"/>
    </row>
    <row r="11" spans="1:9" ht="6.95" customHeight="1" thickBot="1" x14ac:dyDescent="0.3">
      <c r="A11" s="6"/>
      <c r="B11" s="6"/>
      <c r="C11" s="6"/>
      <c r="D11" s="6"/>
      <c r="E11" s="6"/>
      <c r="F11" s="6"/>
      <c r="G11" s="6"/>
      <c r="H11" s="6"/>
      <c r="I11" s="6"/>
    </row>
    <row r="12" spans="1:9" ht="39.950000000000003" customHeight="1" x14ac:dyDescent="0.25">
      <c r="A12" s="184" t="s">
        <v>30</v>
      </c>
      <c r="B12" s="185"/>
      <c r="C12" s="185"/>
      <c r="D12" s="185"/>
      <c r="E12" s="185"/>
      <c r="F12" s="185"/>
      <c r="G12" s="185"/>
      <c r="H12" s="185"/>
      <c r="I12" s="186"/>
    </row>
    <row r="13" spans="1:9" ht="39.950000000000003" customHeight="1" x14ac:dyDescent="0.25">
      <c r="A13" s="234" t="s">
        <v>17</v>
      </c>
      <c r="B13" s="235"/>
      <c r="C13" s="236"/>
      <c r="D13" s="31" t="s">
        <v>19</v>
      </c>
      <c r="E13" s="32" t="s">
        <v>18</v>
      </c>
      <c r="F13" s="31" t="s">
        <v>20</v>
      </c>
      <c r="G13" s="237" t="s">
        <v>37</v>
      </c>
      <c r="H13" s="238"/>
      <c r="I13" s="33" t="s">
        <v>29</v>
      </c>
    </row>
    <row r="14" spans="1:9" ht="74.25" customHeight="1" x14ac:dyDescent="0.25">
      <c r="A14" s="201" t="s">
        <v>186</v>
      </c>
      <c r="B14" s="202"/>
      <c r="C14" s="203"/>
      <c r="D14" s="1"/>
      <c r="E14" s="1"/>
      <c r="F14" s="1"/>
      <c r="G14" s="50">
        <v>12</v>
      </c>
      <c r="H14" s="51">
        <f>IF(D14&lt;&gt;"",G14,IF(E14&lt;&gt;"",G14/2,0))</f>
        <v>0</v>
      </c>
      <c r="I14" s="5" t="str">
        <f>IF(D14&lt;&gt;"",#REF!,IF(E14&lt;&gt;"",#REF!,IF(F14&lt;&gt;"",#REF!,"")))</f>
        <v/>
      </c>
    </row>
    <row r="15" spans="1:9" ht="44.25" customHeight="1" x14ac:dyDescent="0.25">
      <c r="A15" s="201" t="s">
        <v>205</v>
      </c>
      <c r="B15" s="202"/>
      <c r="C15" s="203"/>
      <c r="D15" s="1"/>
      <c r="E15" s="1"/>
      <c r="F15" s="1"/>
      <c r="G15" s="50">
        <v>14</v>
      </c>
      <c r="H15" s="51">
        <f>IF(D15&lt;&gt;"",G15,IF(E15&lt;&gt;"",G15/2,0))</f>
        <v>0</v>
      </c>
      <c r="I15" s="5" t="str">
        <f>IF(D15&lt;&gt;"",#REF!,IF(E15&lt;&gt;"",#REF!,IF(F15&lt;&gt;"",#REF!,"")))</f>
        <v/>
      </c>
    </row>
    <row r="16" spans="1:9" ht="39.950000000000003" customHeight="1" x14ac:dyDescent="0.25">
      <c r="A16" s="201" t="s">
        <v>187</v>
      </c>
      <c r="B16" s="202"/>
      <c r="C16" s="203"/>
      <c r="D16" s="1"/>
      <c r="E16" s="1"/>
      <c r="F16" s="1"/>
      <c r="G16" s="50">
        <v>14</v>
      </c>
      <c r="H16" s="51">
        <f>IF(D16&lt;&gt;"",G16,IF(E16&lt;&gt;"",G16/2,0))</f>
        <v>0</v>
      </c>
      <c r="I16" s="5" t="str">
        <f>IF(D16&lt;&gt;"",#REF!,IF(E16&lt;&gt;"",#REF!,IF(F16&lt;&gt;"",#REF!,"")))</f>
        <v/>
      </c>
    </row>
    <row r="17" spans="1:9" ht="39.950000000000003" customHeight="1" x14ac:dyDescent="0.25">
      <c r="A17" s="201" t="s">
        <v>208</v>
      </c>
      <c r="B17" s="202"/>
      <c r="C17" s="203"/>
      <c r="D17" s="1"/>
      <c r="E17" s="1"/>
      <c r="F17" s="1"/>
      <c r="G17" s="50">
        <v>12</v>
      </c>
      <c r="H17" s="51">
        <f>IF(D17&lt;&gt;"",G17,IF(E17&lt;&gt;"",G17/2,0))</f>
        <v>0</v>
      </c>
      <c r="I17" s="5" t="str">
        <f>IF(D17&lt;&gt;"",#REF!,IF(E17&lt;&gt;"",#REF!,IF(F17&lt;&gt;"",#REF!,"")))</f>
        <v/>
      </c>
    </row>
    <row r="18" spans="1:9" ht="45.75" customHeight="1" x14ac:dyDescent="0.25">
      <c r="A18" s="201" t="s">
        <v>188</v>
      </c>
      <c r="B18" s="202"/>
      <c r="C18" s="203"/>
      <c r="D18" s="1"/>
      <c r="E18" s="1"/>
      <c r="F18" s="1"/>
      <c r="G18" s="50">
        <v>12</v>
      </c>
      <c r="H18" s="51">
        <f t="shared" ref="H18:H21" si="0">IF(D18&lt;&gt;"",G18,IF(E18&lt;&gt;"",G18/2,0))</f>
        <v>0</v>
      </c>
      <c r="I18" s="5" t="str">
        <f>IF(D18&lt;&gt;"",#REF!,IF(E18&lt;&gt;"",#REF!,IF(F18&lt;&gt;"",#REF!,"")))</f>
        <v/>
      </c>
    </row>
    <row r="19" spans="1:9" ht="45" customHeight="1" x14ac:dyDescent="0.25">
      <c r="A19" s="201" t="s">
        <v>201</v>
      </c>
      <c r="B19" s="202"/>
      <c r="C19" s="203"/>
      <c r="D19" s="1"/>
      <c r="E19" s="1"/>
      <c r="F19" s="1"/>
      <c r="G19" s="50">
        <v>12</v>
      </c>
      <c r="H19" s="51">
        <f t="shared" si="0"/>
        <v>0</v>
      </c>
      <c r="I19" s="5" t="str">
        <f>IF(D19&lt;&gt;"",#REF!,IF(E19&lt;&gt;"",#REF!,IF(F19&lt;&gt;"",#REF!,"")))</f>
        <v/>
      </c>
    </row>
    <row r="20" spans="1:9" ht="57" customHeight="1" x14ac:dyDescent="0.25">
      <c r="A20" s="201" t="s">
        <v>206</v>
      </c>
      <c r="B20" s="202"/>
      <c r="C20" s="203"/>
      <c r="D20" s="1"/>
      <c r="E20" s="1"/>
      <c r="F20" s="1"/>
      <c r="G20" s="50">
        <v>12</v>
      </c>
      <c r="H20" s="51">
        <f t="shared" si="0"/>
        <v>0</v>
      </c>
      <c r="I20" s="5" t="str">
        <f>IF(D20&lt;&gt;"",#REF!,IF(E20&lt;&gt;"",#REF!,IF(F20&lt;&gt;"",#REF!,"")))</f>
        <v/>
      </c>
    </row>
    <row r="21" spans="1:9" ht="46.5" customHeight="1" x14ac:dyDescent="0.25">
      <c r="A21" s="201" t="s">
        <v>189</v>
      </c>
      <c r="B21" s="202"/>
      <c r="C21" s="203"/>
      <c r="D21" s="1"/>
      <c r="E21" s="1"/>
      <c r="F21" s="1"/>
      <c r="G21" s="50">
        <v>12</v>
      </c>
      <c r="H21" s="51">
        <f t="shared" si="0"/>
        <v>0</v>
      </c>
      <c r="I21" s="5" t="str">
        <f>IF(D21&lt;&gt;"",#REF!,IF(E21&lt;&gt;"",#REF!,IF(F21&lt;&gt;"",#REF!,"")))</f>
        <v/>
      </c>
    </row>
    <row r="22" spans="1:9" ht="39.950000000000003" customHeight="1" thickBot="1" x14ac:dyDescent="0.3">
      <c r="A22" s="205" t="s">
        <v>52</v>
      </c>
      <c r="B22" s="206"/>
      <c r="C22" s="206"/>
      <c r="D22" s="206"/>
      <c r="E22" s="206"/>
      <c r="F22" s="206"/>
      <c r="G22" s="207">
        <f>SUM(G14:G21)</f>
        <v>100</v>
      </c>
      <c r="H22" s="207"/>
      <c r="I22" s="208"/>
    </row>
    <row r="23" spans="1:9" ht="20.100000000000001" customHeight="1" thickBot="1" x14ac:dyDescent="0.3">
      <c r="A23" s="34"/>
      <c r="B23" s="35"/>
      <c r="C23" s="35"/>
      <c r="D23" s="36"/>
      <c r="E23" s="37"/>
      <c r="F23" s="37"/>
      <c r="G23" s="37"/>
      <c r="H23" s="38"/>
      <c r="I23" s="39"/>
    </row>
    <row r="24" spans="1:9" ht="20.100000000000001" customHeight="1" x14ac:dyDescent="0.25">
      <c r="A24" s="40"/>
      <c r="B24" s="41"/>
      <c r="C24" s="209" t="s">
        <v>56</v>
      </c>
      <c r="D24" s="210"/>
      <c r="E24" s="215" t="str">
        <f>IF(I14="","",SUM(H14:H22))</f>
        <v/>
      </c>
      <c r="F24" s="216"/>
      <c r="G24" s="42"/>
      <c r="H24" s="6"/>
      <c r="I24" s="15"/>
    </row>
    <row r="25" spans="1:9" ht="20.100000000000001" customHeight="1" x14ac:dyDescent="0.25">
      <c r="A25" s="40"/>
      <c r="B25" s="41"/>
      <c r="C25" s="211"/>
      <c r="D25" s="212"/>
      <c r="E25" s="217"/>
      <c r="F25" s="218"/>
      <c r="G25" s="42"/>
      <c r="H25" s="6"/>
      <c r="I25" s="15"/>
    </row>
    <row r="26" spans="1:9" ht="20.100000000000001" customHeight="1" x14ac:dyDescent="0.25">
      <c r="A26" s="43"/>
      <c r="B26" s="44"/>
      <c r="C26" s="211"/>
      <c r="D26" s="212"/>
      <c r="E26" s="217"/>
      <c r="F26" s="218"/>
      <c r="G26" s="42"/>
      <c r="H26" s="221"/>
      <c r="I26" s="222"/>
    </row>
    <row r="27" spans="1:9" ht="20.100000000000001" customHeight="1" thickBot="1" x14ac:dyDescent="0.3">
      <c r="A27" s="43"/>
      <c r="B27" s="44"/>
      <c r="C27" s="213"/>
      <c r="D27" s="214"/>
      <c r="E27" s="219"/>
      <c r="F27" s="220"/>
      <c r="G27" s="42"/>
      <c r="H27" s="221"/>
      <c r="I27" s="222"/>
    </row>
    <row r="28" spans="1:9" ht="20.100000000000001" customHeight="1" thickBot="1" x14ac:dyDescent="0.3">
      <c r="A28" s="45"/>
      <c r="B28" s="46"/>
      <c r="C28" s="46"/>
      <c r="D28" s="46"/>
      <c r="E28" s="47"/>
      <c r="F28" s="47"/>
      <c r="G28" s="47"/>
      <c r="H28" s="223"/>
      <c r="I28" s="224"/>
    </row>
    <row r="29" spans="1:9" ht="6.95" customHeight="1" thickBot="1" x14ac:dyDescent="0.3">
      <c r="A29" s="12"/>
      <c r="B29" s="6"/>
      <c r="C29" s="6"/>
      <c r="D29" s="6"/>
      <c r="E29" s="6"/>
      <c r="F29" s="6"/>
      <c r="G29" s="6"/>
      <c r="H29" s="6"/>
      <c r="I29" s="48"/>
    </row>
    <row r="30" spans="1:9" ht="39.950000000000003" customHeight="1" x14ac:dyDescent="0.25">
      <c r="A30" s="49" t="s">
        <v>24</v>
      </c>
      <c r="B30" s="225"/>
      <c r="C30" s="225"/>
      <c r="D30" s="225"/>
      <c r="E30" s="225"/>
      <c r="F30" s="225"/>
      <c r="G30" s="225"/>
      <c r="H30" s="225"/>
      <c r="I30" s="226"/>
    </row>
    <row r="31" spans="1:9" ht="39.950000000000003" customHeight="1" x14ac:dyDescent="0.25">
      <c r="A31" s="228"/>
      <c r="B31" s="229"/>
      <c r="C31" s="229"/>
      <c r="D31" s="229"/>
      <c r="E31" s="229"/>
      <c r="F31" s="229"/>
      <c r="G31" s="229"/>
      <c r="H31" s="229"/>
      <c r="I31" s="230"/>
    </row>
    <row r="32" spans="1:9" ht="39.950000000000003" customHeight="1" x14ac:dyDescent="0.25">
      <c r="A32" s="231"/>
      <c r="B32" s="232"/>
      <c r="C32" s="232"/>
      <c r="D32" s="232"/>
      <c r="E32" s="232"/>
      <c r="F32" s="232"/>
      <c r="G32" s="232"/>
      <c r="H32" s="232"/>
      <c r="I32" s="233"/>
    </row>
    <row r="33" spans="1:9" ht="39.950000000000003" customHeight="1" thickBot="1" x14ac:dyDescent="0.3">
      <c r="A33" s="239"/>
      <c r="B33" s="240"/>
      <c r="C33" s="240"/>
      <c r="D33" s="240"/>
      <c r="E33" s="240"/>
      <c r="F33" s="240"/>
      <c r="G33" s="240"/>
      <c r="H33" s="240"/>
      <c r="I33" s="241"/>
    </row>
    <row r="34" spans="1:9" ht="6.95" customHeight="1" thickBot="1" x14ac:dyDescent="0.3">
      <c r="A34" s="12"/>
      <c r="B34" s="6"/>
      <c r="C34" s="6"/>
      <c r="D34" s="6"/>
      <c r="E34" s="6"/>
      <c r="F34" s="6"/>
      <c r="G34" s="6"/>
      <c r="H34" s="6"/>
      <c r="I34" s="6"/>
    </row>
    <row r="35" spans="1:9" ht="69.95" customHeight="1" x14ac:dyDescent="0.25">
      <c r="A35" s="139" t="s">
        <v>42</v>
      </c>
      <c r="B35" s="140"/>
      <c r="C35" s="141"/>
      <c r="D35" s="141"/>
      <c r="E35" s="141"/>
      <c r="F35" s="141"/>
      <c r="G35" s="141"/>
      <c r="H35" s="141"/>
      <c r="I35" s="227"/>
    </row>
    <row r="36" spans="1:9" ht="69.95" customHeight="1" thickBot="1" x14ac:dyDescent="0.3">
      <c r="A36" s="134" t="s">
        <v>36</v>
      </c>
      <c r="B36" s="135"/>
      <c r="C36" s="136"/>
      <c r="D36" s="136"/>
      <c r="E36" s="136"/>
      <c r="F36" s="136"/>
      <c r="G36" s="136"/>
      <c r="H36" s="136"/>
      <c r="I36" s="204"/>
    </row>
  </sheetData>
  <sheetProtection autoFilter="0" pivotTables="0"/>
  <mergeCells count="38">
    <mergeCell ref="A36:B36"/>
    <mergeCell ref="C36:I36"/>
    <mergeCell ref="A22:F22"/>
    <mergeCell ref="G22:I22"/>
    <mergeCell ref="C24:D27"/>
    <mergeCell ref="E24:F27"/>
    <mergeCell ref="H26:I28"/>
    <mergeCell ref="B30:I30"/>
    <mergeCell ref="A35:B35"/>
    <mergeCell ref="C35:I35"/>
    <mergeCell ref="A31:I33"/>
    <mergeCell ref="A19:C19"/>
    <mergeCell ref="A20:C20"/>
    <mergeCell ref="A21:C21"/>
    <mergeCell ref="A13:C13"/>
    <mergeCell ref="G13:H13"/>
    <mergeCell ref="A14:C14"/>
    <mergeCell ref="A15:C15"/>
    <mergeCell ref="A16:C16"/>
    <mergeCell ref="A17:C17"/>
    <mergeCell ref="A18:C18"/>
    <mergeCell ref="A6:B6"/>
    <mergeCell ref="C6:I6"/>
    <mergeCell ref="A7:B7"/>
    <mergeCell ref="C7:I7"/>
    <mergeCell ref="A8:B8"/>
    <mergeCell ref="C8:I8"/>
    <mergeCell ref="A9:B9"/>
    <mergeCell ref="C9:I9"/>
    <mergeCell ref="A10:B10"/>
    <mergeCell ref="C10:I10"/>
    <mergeCell ref="A12:I12"/>
    <mergeCell ref="A1:B2"/>
    <mergeCell ref="C1:I2"/>
    <mergeCell ref="A4:B4"/>
    <mergeCell ref="C4:I4"/>
    <mergeCell ref="A5:B5"/>
    <mergeCell ref="C5:I5"/>
  </mergeCells>
  <conditionalFormatting sqref="G22">
    <cfRule type="cellIs" dxfId="24" priority="37" stopIfTrue="1" operator="equal">
      <formula>#REF!</formula>
    </cfRule>
    <cfRule type="cellIs" dxfId="23" priority="38" stopIfTrue="1" operator="equal">
      <formula>#REF!</formula>
    </cfRule>
    <cfRule type="cellIs" dxfId="22" priority="39" stopIfTrue="1" operator="equal">
      <formula>#REF!</formula>
    </cfRule>
  </conditionalFormatting>
  <conditionalFormatting sqref="I14:I21">
    <cfRule type="cellIs" dxfId="21" priority="40" stopIfTrue="1" operator="equal">
      <formula>#REF!</formula>
    </cfRule>
    <cfRule type="cellIs" dxfId="20" priority="41" stopIfTrue="1" operator="equal">
      <formula>#REF!</formula>
    </cfRule>
    <cfRule type="cellIs" dxfId="19" priority="42" stopIfTrue="1" operator="equal">
      <formula>#REF!</formula>
    </cfRule>
  </conditionalFormatting>
  <printOptions horizontalCentered="1"/>
  <pageMargins left="0.39370078740157483" right="0.39370078740157483" top="0.78740157480314965" bottom="0.39370078740157483" header="0.31496062992125984" footer="0.31496062992125984"/>
  <pageSetup paperSize="9" scale="58" fitToWidth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C8A93-5599-4D9D-8924-4932025FEDE8}">
  <sheetPr>
    <pageSetUpPr fitToPage="1"/>
  </sheetPr>
  <dimension ref="A1:O53"/>
  <sheetViews>
    <sheetView view="pageBreakPreview" topLeftCell="D1" zoomScale="67" zoomScaleNormal="80" zoomScaleSheetLayoutView="67" workbookViewId="0">
      <selection activeCell="S18" sqref="S18"/>
    </sheetView>
  </sheetViews>
  <sheetFormatPr defaultColWidth="9.140625" defaultRowHeight="15" x14ac:dyDescent="0.25"/>
  <cols>
    <col min="1" max="1" width="10.7109375" style="29" customWidth="1"/>
    <col min="2" max="2" width="28.85546875" style="29" customWidth="1"/>
    <col min="3" max="3" width="8.5703125" style="29" bestFit="1" customWidth="1"/>
    <col min="4" max="4" width="10.7109375" style="29" customWidth="1"/>
    <col min="5" max="5" width="31.140625" style="29" customWidth="1"/>
    <col min="6" max="6" width="10" style="29" customWidth="1"/>
    <col min="7" max="7" width="6.28515625" style="29" bestFit="1" customWidth="1"/>
    <col min="8" max="8" width="33.7109375" style="29" customWidth="1"/>
    <col min="9" max="9" width="12.7109375" style="29" customWidth="1"/>
    <col min="10" max="10" width="9.140625" style="29" customWidth="1"/>
    <col min="11" max="11" width="35.85546875" style="29" customWidth="1"/>
    <col min="12" max="12" width="11.42578125" style="29" customWidth="1"/>
    <col min="13" max="13" width="9.140625" style="29" customWidth="1"/>
    <col min="14" max="14" width="30.7109375" style="29" bestFit="1" customWidth="1"/>
    <col min="15" max="15" width="9.140625" style="29" customWidth="1"/>
  </cols>
  <sheetData>
    <row r="1" spans="1:14" ht="15" customHeight="1" x14ac:dyDescent="0.25">
      <c r="A1" s="282"/>
      <c r="B1" s="283"/>
      <c r="C1" s="286" t="s">
        <v>39</v>
      </c>
      <c r="D1" s="287"/>
      <c r="E1" s="287"/>
      <c r="F1" s="287"/>
      <c r="G1" s="287"/>
      <c r="H1" s="287"/>
      <c r="I1" s="287"/>
      <c r="J1" s="287"/>
      <c r="K1" s="287"/>
      <c r="L1" s="288"/>
    </row>
    <row r="2" spans="1:14" ht="95.25" customHeight="1" thickBot="1" x14ac:dyDescent="0.3">
      <c r="A2" s="284"/>
      <c r="B2" s="285"/>
      <c r="C2" s="194"/>
      <c r="D2" s="195"/>
      <c r="E2" s="195"/>
      <c r="F2" s="195"/>
      <c r="G2" s="195"/>
      <c r="H2" s="195"/>
      <c r="I2" s="195"/>
      <c r="J2" s="195"/>
      <c r="K2" s="195"/>
      <c r="L2" s="289"/>
      <c r="N2" s="55"/>
    </row>
    <row r="3" spans="1:14" ht="35.1" customHeight="1" x14ac:dyDescent="0.25">
      <c r="A3" s="242" t="s">
        <v>57</v>
      </c>
      <c r="B3" s="243"/>
      <c r="C3" s="67" t="s">
        <v>163</v>
      </c>
      <c r="D3" s="68" t="s">
        <v>191</v>
      </c>
      <c r="E3" s="68"/>
      <c r="F3" s="68"/>
      <c r="G3" s="68"/>
      <c r="H3" s="69"/>
      <c r="I3" s="70" t="s">
        <v>58</v>
      </c>
      <c r="J3" s="71"/>
      <c r="K3" s="290" t="str">
        <f>IF('ADF - Resultado'!C8="","",'ADF - Resultado'!C8)</f>
        <v/>
      </c>
      <c r="L3" s="291"/>
    </row>
    <row r="4" spans="1:14" ht="35.1" customHeight="1" x14ac:dyDescent="0.25">
      <c r="A4" s="242" t="s">
        <v>59</v>
      </c>
      <c r="B4" s="243"/>
      <c r="C4" s="72" t="s">
        <v>164</v>
      </c>
      <c r="D4" s="73" t="s">
        <v>192</v>
      </c>
      <c r="E4" s="73"/>
      <c r="F4" s="73"/>
      <c r="G4" s="73"/>
      <c r="H4" s="74"/>
      <c r="I4" s="75" t="s">
        <v>60</v>
      </c>
      <c r="J4" s="76"/>
      <c r="K4" s="77" t="str">
        <f>IF('ADF - Resultado'!C36="","",'ADF - Resultado'!C36)</f>
        <v/>
      </c>
      <c r="L4" s="78"/>
    </row>
    <row r="5" spans="1:14" ht="35.1" customHeight="1" x14ac:dyDescent="0.25">
      <c r="A5" s="242" t="s">
        <v>61</v>
      </c>
      <c r="B5" s="243"/>
      <c r="C5" s="72" t="s">
        <v>165</v>
      </c>
      <c r="D5" s="73" t="s">
        <v>193</v>
      </c>
      <c r="E5" s="73"/>
      <c r="F5" s="73"/>
      <c r="G5" s="73"/>
      <c r="H5" s="74"/>
      <c r="I5" s="79" t="s">
        <v>196</v>
      </c>
      <c r="J5" s="76"/>
      <c r="K5" s="80" t="str">
        <f>IF('ADF - Resultado'!C37="","",'ADF - Resultado'!C37)</f>
        <v/>
      </c>
      <c r="L5" s="78"/>
    </row>
    <row r="6" spans="1:14" ht="35.1" customHeight="1" x14ac:dyDescent="0.25">
      <c r="A6" s="242" t="s">
        <v>62</v>
      </c>
      <c r="B6" s="243"/>
      <c r="C6" s="81"/>
      <c r="D6" s="82" t="s">
        <v>63</v>
      </c>
      <c r="E6" s="82"/>
      <c r="F6" s="82"/>
      <c r="G6" s="82"/>
      <c r="H6" s="83"/>
      <c r="I6" s="79" t="s">
        <v>195</v>
      </c>
      <c r="J6" s="84"/>
      <c r="K6" s="85" t="str">
        <f>IF('ADF - Resultado'!C11="","",'ADF - Resultado'!C11)</f>
        <v/>
      </c>
      <c r="L6" s="86"/>
    </row>
    <row r="7" spans="1:14" ht="19.5" customHeight="1" thickBot="1" x14ac:dyDescent="0.3">
      <c r="A7" s="244" t="s">
        <v>64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6"/>
    </row>
    <row r="8" spans="1:14" ht="18.75" customHeight="1" x14ac:dyDescent="0.25">
      <c r="A8" s="247" t="s">
        <v>65</v>
      </c>
      <c r="B8" s="248"/>
      <c r="C8" s="249"/>
      <c r="D8" s="247" t="s">
        <v>66</v>
      </c>
      <c r="E8" s="248"/>
      <c r="F8" s="249"/>
      <c r="G8" s="247" t="s">
        <v>67</v>
      </c>
      <c r="H8" s="248"/>
      <c r="I8" s="249"/>
      <c r="J8" s="247" t="s">
        <v>68</v>
      </c>
      <c r="K8" s="248"/>
      <c r="L8" s="249"/>
    </row>
    <row r="9" spans="1:14" x14ac:dyDescent="0.25">
      <c r="A9" s="87"/>
      <c r="B9" s="88"/>
      <c r="C9" s="89"/>
      <c r="D9" s="87"/>
      <c r="E9" s="88"/>
      <c r="F9" s="89"/>
      <c r="G9" s="87"/>
      <c r="H9" s="88"/>
      <c r="I9" s="89"/>
      <c r="J9" s="87"/>
      <c r="K9" s="88"/>
      <c r="L9" s="89"/>
    </row>
    <row r="10" spans="1:14" ht="18.75" customHeight="1" x14ac:dyDescent="0.25">
      <c r="A10" s="247" t="s">
        <v>69</v>
      </c>
      <c r="B10" s="248"/>
      <c r="C10" s="249"/>
      <c r="D10" s="247" t="s">
        <v>70</v>
      </c>
      <c r="E10" s="248"/>
      <c r="F10" s="249"/>
      <c r="G10" s="247" t="s">
        <v>71</v>
      </c>
      <c r="H10" s="248"/>
      <c r="I10" s="249"/>
      <c r="J10" s="247" t="s">
        <v>72</v>
      </c>
      <c r="K10" s="248"/>
      <c r="L10" s="249"/>
    </row>
    <row r="11" spans="1:14" x14ac:dyDescent="0.25">
      <c r="A11" s="87"/>
      <c r="B11" s="88"/>
      <c r="C11" s="89"/>
      <c r="D11" s="87"/>
      <c r="E11" s="88"/>
      <c r="F11" s="89"/>
      <c r="G11" s="87"/>
      <c r="H11" s="88"/>
      <c r="I11" s="89"/>
      <c r="J11" s="247"/>
      <c r="K11" s="248"/>
      <c r="L11" s="249"/>
    </row>
    <row r="12" spans="1:14" ht="18.75" customHeight="1" x14ac:dyDescent="0.25">
      <c r="A12" s="87" t="s">
        <v>73</v>
      </c>
      <c r="B12" s="250" t="s">
        <v>74</v>
      </c>
      <c r="C12" s="251"/>
      <c r="D12" s="87" t="s">
        <v>73</v>
      </c>
      <c r="E12" s="250" t="s">
        <v>75</v>
      </c>
      <c r="F12" s="251"/>
      <c r="G12" s="87" t="s">
        <v>73</v>
      </c>
      <c r="H12" s="250" t="s">
        <v>76</v>
      </c>
      <c r="I12" s="251"/>
      <c r="J12" s="247"/>
      <c r="K12" s="248"/>
      <c r="L12" s="249"/>
    </row>
    <row r="13" spans="1:14" ht="18.75" customHeight="1" thickBot="1" x14ac:dyDescent="0.3">
      <c r="A13" s="87" t="s">
        <v>77</v>
      </c>
      <c r="B13" s="250" t="s">
        <v>78</v>
      </c>
      <c r="C13" s="251"/>
      <c r="D13" s="87" t="s">
        <v>77</v>
      </c>
      <c r="E13" s="250" t="s">
        <v>79</v>
      </c>
      <c r="F13" s="251"/>
      <c r="G13" s="87" t="s">
        <v>77</v>
      </c>
      <c r="H13" s="250" t="s">
        <v>80</v>
      </c>
      <c r="I13" s="251"/>
      <c r="J13" s="257" t="s">
        <v>81</v>
      </c>
      <c r="K13" s="258"/>
      <c r="L13" s="259"/>
    </row>
    <row r="14" spans="1:14" ht="18.75" customHeight="1" x14ac:dyDescent="0.25">
      <c r="A14" s="87" t="s">
        <v>82</v>
      </c>
      <c r="B14" s="91" t="s">
        <v>83</v>
      </c>
      <c r="C14" s="92"/>
      <c r="D14" s="87"/>
      <c r="E14" s="250"/>
      <c r="F14" s="251"/>
      <c r="G14" s="87"/>
      <c r="H14" s="250" t="s">
        <v>84</v>
      </c>
      <c r="I14" s="251"/>
      <c r="J14" s="260" t="s">
        <v>85</v>
      </c>
      <c r="K14" s="261"/>
      <c r="L14" s="262"/>
    </row>
    <row r="15" spans="1:14" ht="18.75" customHeight="1" x14ac:dyDescent="0.25">
      <c r="A15" s="87" t="s">
        <v>86</v>
      </c>
      <c r="B15" s="91" t="s">
        <v>87</v>
      </c>
      <c r="C15" s="92"/>
      <c r="D15" s="87" t="s">
        <v>82</v>
      </c>
      <c r="E15" s="250" t="s">
        <v>88</v>
      </c>
      <c r="F15" s="251"/>
      <c r="G15" s="87" t="s">
        <v>82</v>
      </c>
      <c r="H15" s="250" t="s">
        <v>89</v>
      </c>
      <c r="I15" s="251"/>
      <c r="J15" s="263"/>
      <c r="K15" s="264"/>
      <c r="L15" s="265"/>
    </row>
    <row r="16" spans="1:14" ht="18.75" customHeight="1" x14ac:dyDescent="0.25">
      <c r="A16" s="87" t="s">
        <v>90</v>
      </c>
      <c r="B16" s="91" t="s">
        <v>91</v>
      </c>
      <c r="C16" s="92"/>
      <c r="D16" s="93"/>
      <c r="E16" s="250"/>
      <c r="F16" s="251"/>
      <c r="G16" s="93"/>
      <c r="H16" s="91"/>
      <c r="I16" s="92"/>
      <c r="J16" s="266" t="s">
        <v>202</v>
      </c>
      <c r="K16" s="267"/>
      <c r="L16" s="268"/>
    </row>
    <row r="17" spans="1:15" ht="30.75" customHeight="1" x14ac:dyDescent="0.25">
      <c r="A17" s="87" t="s">
        <v>92</v>
      </c>
      <c r="B17" s="91" t="s">
        <v>93</v>
      </c>
      <c r="C17" s="92"/>
      <c r="D17" s="87"/>
      <c r="E17" s="250"/>
      <c r="F17" s="251"/>
      <c r="G17" s="87"/>
      <c r="H17" s="250"/>
      <c r="I17" s="251"/>
      <c r="J17" s="266" t="s">
        <v>203</v>
      </c>
      <c r="K17" s="267"/>
      <c r="L17" s="268"/>
    </row>
    <row r="18" spans="1:15" ht="42.75" customHeight="1" x14ac:dyDescent="0.25">
      <c r="A18" s="87" t="s">
        <v>94</v>
      </c>
      <c r="B18" s="91" t="s">
        <v>95</v>
      </c>
      <c r="C18" s="92"/>
      <c r="D18" s="93"/>
      <c r="E18" s="250"/>
      <c r="F18" s="251"/>
      <c r="G18" s="87"/>
      <c r="H18" s="250"/>
      <c r="I18" s="251"/>
      <c r="J18" s="269" t="s">
        <v>204</v>
      </c>
      <c r="K18" s="270"/>
      <c r="L18" s="271"/>
    </row>
    <row r="19" spans="1:15" ht="51.75" customHeight="1" thickBot="1" x14ac:dyDescent="0.3">
      <c r="A19" s="94"/>
      <c r="B19" s="252"/>
      <c r="C19" s="253"/>
      <c r="D19" s="95"/>
      <c r="E19" s="96"/>
      <c r="F19" s="97"/>
      <c r="G19" s="94"/>
      <c r="H19" s="98"/>
      <c r="I19" s="99"/>
      <c r="J19" s="254"/>
      <c r="K19" s="255"/>
      <c r="L19" s="256"/>
    </row>
    <row r="20" spans="1:15" ht="18.75" x14ac:dyDescent="0.25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</row>
    <row r="21" spans="1:15" ht="15.75" thickBot="1" x14ac:dyDescent="0.3">
      <c r="A21" s="90" t="s">
        <v>96</v>
      </c>
      <c r="B21" s="63" t="s">
        <v>97</v>
      </c>
      <c r="C21" s="64" t="s">
        <v>98</v>
      </c>
      <c r="D21" s="100" t="s">
        <v>96</v>
      </c>
      <c r="E21" s="63" t="s">
        <v>97</v>
      </c>
      <c r="F21" s="64" t="s">
        <v>98</v>
      </c>
      <c r="G21" s="100" t="s">
        <v>96</v>
      </c>
      <c r="H21" s="63" t="s">
        <v>97</v>
      </c>
      <c r="I21" s="64" t="s">
        <v>98</v>
      </c>
      <c r="J21" s="100" t="s">
        <v>96</v>
      </c>
      <c r="K21" s="63" t="s">
        <v>97</v>
      </c>
      <c r="L21" s="64" t="s">
        <v>98</v>
      </c>
      <c r="N21" s="63" t="s">
        <v>81</v>
      </c>
      <c r="O21" s="64" t="s">
        <v>98</v>
      </c>
    </row>
    <row r="22" spans="1:15" x14ac:dyDescent="0.25">
      <c r="A22" s="101">
        <v>1</v>
      </c>
      <c r="B22" s="102" t="s">
        <v>99</v>
      </c>
      <c r="C22" s="103">
        <v>3</v>
      </c>
      <c r="D22" s="104">
        <v>22</v>
      </c>
      <c r="E22" s="102" t="s">
        <v>100</v>
      </c>
      <c r="F22" s="103" t="s">
        <v>62</v>
      </c>
      <c r="G22" s="104">
        <v>42</v>
      </c>
      <c r="H22" s="105" t="s">
        <v>101</v>
      </c>
      <c r="I22" s="106" t="s">
        <v>62</v>
      </c>
      <c r="J22" s="107">
        <f>G42+1</f>
        <v>62</v>
      </c>
      <c r="K22" s="108" t="s">
        <v>102</v>
      </c>
      <c r="L22" s="109" t="s">
        <v>62</v>
      </c>
      <c r="N22" s="65" t="s">
        <v>119</v>
      </c>
      <c r="O22" s="66">
        <v>1</v>
      </c>
    </row>
    <row r="23" spans="1:15" x14ac:dyDescent="0.25">
      <c r="A23" s="110">
        <f>A22+1</f>
        <v>2</v>
      </c>
      <c r="B23" s="111" t="s">
        <v>103</v>
      </c>
      <c r="C23" s="112">
        <v>3</v>
      </c>
      <c r="D23" s="113">
        <f t="shared" ref="D23:D35" si="0">D22+1</f>
        <v>23</v>
      </c>
      <c r="E23" s="102" t="s">
        <v>104</v>
      </c>
      <c r="F23" s="112" t="s">
        <v>62</v>
      </c>
      <c r="G23" s="113">
        <f t="shared" ref="G23:G39" si="1">G22+1</f>
        <v>43</v>
      </c>
      <c r="H23" s="102" t="s">
        <v>105</v>
      </c>
      <c r="I23" s="114" t="s">
        <v>62</v>
      </c>
      <c r="J23" s="115">
        <f>J22+1</f>
        <v>63</v>
      </c>
      <c r="K23" s="116" t="s">
        <v>106</v>
      </c>
      <c r="L23" s="117" t="s">
        <v>62</v>
      </c>
      <c r="N23" s="65" t="s">
        <v>123</v>
      </c>
      <c r="O23" s="66">
        <v>2</v>
      </c>
    </row>
    <row r="24" spans="1:15" x14ac:dyDescent="0.25">
      <c r="A24" s="110">
        <f t="shared" ref="A24:A42" si="2">A23+1</f>
        <v>3</v>
      </c>
      <c r="B24" s="111" t="s">
        <v>107</v>
      </c>
      <c r="C24" s="112">
        <v>3</v>
      </c>
      <c r="D24" s="113">
        <f t="shared" si="0"/>
        <v>24</v>
      </c>
      <c r="E24" s="118" t="s">
        <v>108</v>
      </c>
      <c r="F24" s="112" t="s">
        <v>62</v>
      </c>
      <c r="G24" s="113">
        <f t="shared" si="1"/>
        <v>44</v>
      </c>
      <c r="H24" s="102" t="s">
        <v>109</v>
      </c>
      <c r="I24" s="114" t="s">
        <v>62</v>
      </c>
      <c r="J24" s="115">
        <f>J23+1</f>
        <v>64</v>
      </c>
      <c r="K24" s="116" t="s">
        <v>110</v>
      </c>
      <c r="L24" s="117" t="s">
        <v>62</v>
      </c>
      <c r="N24" s="65" t="s">
        <v>127</v>
      </c>
      <c r="O24" s="66">
        <v>3</v>
      </c>
    </row>
    <row r="25" spans="1:15" x14ac:dyDescent="0.25">
      <c r="A25" s="110">
        <f t="shared" si="2"/>
        <v>4</v>
      </c>
      <c r="B25" s="105" t="s">
        <v>111</v>
      </c>
      <c r="C25" s="112">
        <v>3</v>
      </c>
      <c r="D25" s="113">
        <f t="shared" si="0"/>
        <v>25</v>
      </c>
      <c r="E25" s="102" t="s">
        <v>112</v>
      </c>
      <c r="F25" s="112" t="s">
        <v>62</v>
      </c>
      <c r="G25" s="113">
        <f t="shared" si="1"/>
        <v>45</v>
      </c>
      <c r="H25" s="102" t="s">
        <v>113</v>
      </c>
      <c r="I25" s="114" t="s">
        <v>62</v>
      </c>
      <c r="J25" s="115">
        <f t="shared" ref="J25:J42" si="3">J24+1</f>
        <v>65</v>
      </c>
      <c r="K25" s="116" t="s">
        <v>114</v>
      </c>
      <c r="L25" s="117" t="s">
        <v>62</v>
      </c>
    </row>
    <row r="26" spans="1:15" ht="19.5" customHeight="1" x14ac:dyDescent="0.25">
      <c r="A26" s="110">
        <f t="shared" si="2"/>
        <v>5</v>
      </c>
      <c r="B26" s="105" t="s">
        <v>115</v>
      </c>
      <c r="C26" s="112">
        <v>3</v>
      </c>
      <c r="D26" s="113">
        <f t="shared" si="0"/>
        <v>26</v>
      </c>
      <c r="E26" s="102" t="s">
        <v>116</v>
      </c>
      <c r="F26" s="112" t="s">
        <v>62</v>
      </c>
      <c r="G26" s="113">
        <f t="shared" si="1"/>
        <v>46</v>
      </c>
      <c r="H26" s="102" t="s">
        <v>117</v>
      </c>
      <c r="I26" s="114" t="s">
        <v>62</v>
      </c>
      <c r="J26" s="115">
        <f t="shared" si="3"/>
        <v>66</v>
      </c>
      <c r="K26" s="116" t="s">
        <v>118</v>
      </c>
      <c r="L26" s="117" t="s">
        <v>62</v>
      </c>
    </row>
    <row r="27" spans="1:15" ht="19.5" customHeight="1" x14ac:dyDescent="0.25">
      <c r="A27" s="110">
        <f t="shared" si="2"/>
        <v>6</v>
      </c>
      <c r="B27" s="105" t="s">
        <v>120</v>
      </c>
      <c r="C27" s="112">
        <v>3</v>
      </c>
      <c r="D27" s="113">
        <f t="shared" si="0"/>
        <v>27</v>
      </c>
      <c r="E27" s="102" t="s">
        <v>121</v>
      </c>
      <c r="F27" s="112" t="s">
        <v>62</v>
      </c>
      <c r="G27" s="113">
        <f t="shared" si="1"/>
        <v>47</v>
      </c>
      <c r="H27" s="102" t="s">
        <v>122</v>
      </c>
      <c r="I27" s="114" t="s">
        <v>62</v>
      </c>
      <c r="J27" s="115">
        <f t="shared" si="3"/>
        <v>67</v>
      </c>
      <c r="K27" s="116"/>
      <c r="L27" s="117"/>
    </row>
    <row r="28" spans="1:15" ht="19.5" customHeight="1" x14ac:dyDescent="0.25">
      <c r="A28" s="110">
        <f t="shared" si="2"/>
        <v>7</v>
      </c>
      <c r="B28" s="105" t="s">
        <v>124</v>
      </c>
      <c r="C28" s="112">
        <v>3</v>
      </c>
      <c r="D28" s="113">
        <f t="shared" si="0"/>
        <v>28</v>
      </c>
      <c r="E28" s="102" t="s">
        <v>125</v>
      </c>
      <c r="F28" s="112" t="s">
        <v>62</v>
      </c>
      <c r="G28" s="113">
        <f t="shared" si="1"/>
        <v>48</v>
      </c>
      <c r="H28" s="105" t="s">
        <v>126</v>
      </c>
      <c r="I28" s="114" t="s">
        <v>62</v>
      </c>
      <c r="J28" s="115">
        <f t="shared" si="3"/>
        <v>68</v>
      </c>
      <c r="K28" s="116"/>
      <c r="L28" s="117"/>
    </row>
    <row r="29" spans="1:15" ht="18.75" customHeight="1" x14ac:dyDescent="0.25">
      <c r="A29" s="110">
        <f t="shared" si="2"/>
        <v>8</v>
      </c>
      <c r="B29" s="111" t="s">
        <v>128</v>
      </c>
      <c r="C29" s="112">
        <v>3</v>
      </c>
      <c r="D29" s="113">
        <f t="shared" si="0"/>
        <v>29</v>
      </c>
      <c r="E29" s="105" t="s">
        <v>129</v>
      </c>
      <c r="F29" s="112" t="s">
        <v>62</v>
      </c>
      <c r="G29" s="113">
        <f t="shared" si="1"/>
        <v>49</v>
      </c>
      <c r="H29" s="105" t="s">
        <v>130</v>
      </c>
      <c r="I29" s="114" t="s">
        <v>62</v>
      </c>
      <c r="J29" s="115">
        <f t="shared" si="3"/>
        <v>69</v>
      </c>
      <c r="K29" s="116" t="s">
        <v>173</v>
      </c>
      <c r="L29" s="117"/>
    </row>
    <row r="30" spans="1:15" x14ac:dyDescent="0.25">
      <c r="A30" s="110">
        <f t="shared" si="2"/>
        <v>9</v>
      </c>
      <c r="B30" s="105" t="s">
        <v>131</v>
      </c>
      <c r="C30" s="112">
        <v>3</v>
      </c>
      <c r="D30" s="113">
        <f t="shared" si="0"/>
        <v>30</v>
      </c>
      <c r="E30" s="105" t="s">
        <v>122</v>
      </c>
      <c r="F30" s="112" t="s">
        <v>62</v>
      </c>
      <c r="G30" s="113">
        <f t="shared" si="1"/>
        <v>50</v>
      </c>
      <c r="H30" s="105" t="s">
        <v>132</v>
      </c>
      <c r="I30" s="114" t="s">
        <v>62</v>
      </c>
      <c r="J30" s="115">
        <f t="shared" si="3"/>
        <v>70</v>
      </c>
      <c r="K30" s="116" t="s">
        <v>173</v>
      </c>
      <c r="L30" s="117"/>
    </row>
    <row r="31" spans="1:15" x14ac:dyDescent="0.25">
      <c r="A31" s="110">
        <f t="shared" si="2"/>
        <v>10</v>
      </c>
      <c r="B31" s="105" t="s">
        <v>133</v>
      </c>
      <c r="C31" s="112">
        <v>3</v>
      </c>
      <c r="D31" s="113">
        <f t="shared" si="0"/>
        <v>31</v>
      </c>
      <c r="E31" s="111" t="s">
        <v>126</v>
      </c>
      <c r="F31" s="112" t="s">
        <v>62</v>
      </c>
      <c r="G31" s="113">
        <f t="shared" si="1"/>
        <v>51</v>
      </c>
      <c r="H31" s="111" t="s">
        <v>100</v>
      </c>
      <c r="I31" s="114" t="s">
        <v>62</v>
      </c>
      <c r="J31" s="115">
        <f t="shared" si="3"/>
        <v>71</v>
      </c>
      <c r="K31" s="116" t="s">
        <v>173</v>
      </c>
      <c r="L31" s="117"/>
    </row>
    <row r="32" spans="1:15" x14ac:dyDescent="0.25">
      <c r="A32" s="110">
        <f t="shared" si="2"/>
        <v>11</v>
      </c>
      <c r="B32" s="105" t="s">
        <v>134</v>
      </c>
      <c r="C32" s="112">
        <v>3</v>
      </c>
      <c r="D32" s="113">
        <f t="shared" si="0"/>
        <v>32</v>
      </c>
      <c r="E32" s="105" t="s">
        <v>135</v>
      </c>
      <c r="F32" s="112" t="s">
        <v>62</v>
      </c>
      <c r="G32" s="113">
        <f t="shared" si="1"/>
        <v>52</v>
      </c>
      <c r="H32" s="105" t="s">
        <v>136</v>
      </c>
      <c r="I32" s="114" t="s">
        <v>62</v>
      </c>
      <c r="J32" s="115">
        <f t="shared" si="3"/>
        <v>72</v>
      </c>
      <c r="K32" s="116" t="s">
        <v>173</v>
      </c>
      <c r="L32" s="117"/>
    </row>
    <row r="33" spans="1:12" x14ac:dyDescent="0.25">
      <c r="A33" s="110">
        <f t="shared" si="2"/>
        <v>12</v>
      </c>
      <c r="B33" s="111" t="s">
        <v>137</v>
      </c>
      <c r="C33" s="112">
        <v>3</v>
      </c>
      <c r="D33" s="113">
        <f t="shared" si="0"/>
        <v>33</v>
      </c>
      <c r="E33" s="105" t="s">
        <v>138</v>
      </c>
      <c r="F33" s="112" t="s">
        <v>62</v>
      </c>
      <c r="G33" s="113">
        <f t="shared" si="1"/>
        <v>53</v>
      </c>
      <c r="H33" s="105" t="s">
        <v>139</v>
      </c>
      <c r="I33" s="114" t="s">
        <v>62</v>
      </c>
      <c r="J33" s="115">
        <f t="shared" si="3"/>
        <v>73</v>
      </c>
      <c r="K33" s="116" t="s">
        <v>173</v>
      </c>
      <c r="L33" s="117"/>
    </row>
    <row r="34" spans="1:12" x14ac:dyDescent="0.25">
      <c r="A34" s="110">
        <f t="shared" si="2"/>
        <v>13</v>
      </c>
      <c r="B34" s="105" t="s">
        <v>117</v>
      </c>
      <c r="C34" s="112">
        <v>3</v>
      </c>
      <c r="D34" s="113">
        <f t="shared" si="0"/>
        <v>34</v>
      </c>
      <c r="E34" s="105" t="s">
        <v>140</v>
      </c>
      <c r="F34" s="112" t="s">
        <v>62</v>
      </c>
      <c r="G34" s="113">
        <f t="shared" si="1"/>
        <v>54</v>
      </c>
      <c r="H34" s="102" t="s">
        <v>116</v>
      </c>
      <c r="I34" s="114" t="s">
        <v>62</v>
      </c>
      <c r="J34" s="115">
        <f t="shared" si="3"/>
        <v>74</v>
      </c>
      <c r="K34" s="116" t="s">
        <v>173</v>
      </c>
      <c r="L34" s="117"/>
    </row>
    <row r="35" spans="1:12" x14ac:dyDescent="0.25">
      <c r="A35" s="110">
        <f t="shared" si="2"/>
        <v>14</v>
      </c>
      <c r="B35" s="111" t="s">
        <v>141</v>
      </c>
      <c r="C35" s="112">
        <v>3</v>
      </c>
      <c r="D35" s="113">
        <f t="shared" si="0"/>
        <v>35</v>
      </c>
      <c r="E35" s="119" t="s">
        <v>142</v>
      </c>
      <c r="F35" s="112" t="s">
        <v>62</v>
      </c>
      <c r="G35" s="113">
        <f t="shared" si="1"/>
        <v>55</v>
      </c>
      <c r="H35" s="120" t="s">
        <v>143</v>
      </c>
      <c r="I35" s="114" t="s">
        <v>62</v>
      </c>
      <c r="J35" s="115">
        <f t="shared" si="3"/>
        <v>75</v>
      </c>
      <c r="K35" s="116" t="s">
        <v>173</v>
      </c>
      <c r="L35" s="112"/>
    </row>
    <row r="36" spans="1:12" x14ac:dyDescent="0.25">
      <c r="A36" s="110">
        <f t="shared" si="2"/>
        <v>15</v>
      </c>
      <c r="B36" s="105" t="s">
        <v>144</v>
      </c>
      <c r="C36" s="112">
        <v>3</v>
      </c>
      <c r="D36" s="272" t="s">
        <v>145</v>
      </c>
      <c r="E36" s="273"/>
      <c r="F36" s="274"/>
      <c r="G36" s="113">
        <f t="shared" si="1"/>
        <v>56</v>
      </c>
      <c r="H36" s="116" t="s">
        <v>121</v>
      </c>
      <c r="I36" s="114" t="s">
        <v>62</v>
      </c>
      <c r="J36" s="115">
        <f t="shared" si="3"/>
        <v>76</v>
      </c>
      <c r="K36" s="116" t="s">
        <v>173</v>
      </c>
      <c r="L36" s="112"/>
    </row>
    <row r="37" spans="1:12" x14ac:dyDescent="0.25">
      <c r="A37" s="110">
        <f t="shared" si="2"/>
        <v>16</v>
      </c>
      <c r="B37" s="105" t="s">
        <v>146</v>
      </c>
      <c r="C37" s="112">
        <v>3</v>
      </c>
      <c r="D37" s="113">
        <v>36</v>
      </c>
      <c r="E37" s="102" t="s">
        <v>99</v>
      </c>
      <c r="F37" s="112" t="s">
        <v>62</v>
      </c>
      <c r="G37" s="113">
        <f t="shared" si="1"/>
        <v>57</v>
      </c>
      <c r="H37" s="102" t="s">
        <v>125</v>
      </c>
      <c r="I37" s="114" t="s">
        <v>62</v>
      </c>
      <c r="J37" s="115">
        <f t="shared" si="3"/>
        <v>77</v>
      </c>
      <c r="K37" s="116" t="s">
        <v>173</v>
      </c>
      <c r="L37" s="112"/>
    </row>
    <row r="38" spans="1:12" x14ac:dyDescent="0.25">
      <c r="A38" s="110">
        <f t="shared" si="2"/>
        <v>17</v>
      </c>
      <c r="B38" s="102" t="s">
        <v>147</v>
      </c>
      <c r="C38" s="112">
        <v>3</v>
      </c>
      <c r="D38" s="113">
        <f t="shared" ref="D38" si="4">D37+1</f>
        <v>37</v>
      </c>
      <c r="E38" s="111" t="s">
        <v>103</v>
      </c>
      <c r="F38" s="112" t="s">
        <v>62</v>
      </c>
      <c r="G38" s="113">
        <f t="shared" si="1"/>
        <v>58</v>
      </c>
      <c r="H38" s="105" t="s">
        <v>148</v>
      </c>
      <c r="I38" s="114" t="s">
        <v>62</v>
      </c>
      <c r="J38" s="115">
        <f t="shared" si="3"/>
        <v>78</v>
      </c>
      <c r="K38" s="116" t="s">
        <v>173</v>
      </c>
      <c r="L38" s="112"/>
    </row>
    <row r="39" spans="1:12" x14ac:dyDescent="0.25">
      <c r="A39" s="110">
        <f t="shared" si="2"/>
        <v>18</v>
      </c>
      <c r="B39" s="120" t="s">
        <v>197</v>
      </c>
      <c r="C39" s="112">
        <v>3</v>
      </c>
      <c r="D39" s="113">
        <f t="shared" ref="D39:D42" si="5">D38+1</f>
        <v>38</v>
      </c>
      <c r="E39" s="111" t="s">
        <v>107</v>
      </c>
      <c r="F39" s="112" t="s">
        <v>62</v>
      </c>
      <c r="G39" s="113">
        <f t="shared" si="1"/>
        <v>59</v>
      </c>
      <c r="H39" s="105" t="s">
        <v>148</v>
      </c>
      <c r="I39" s="114" t="s">
        <v>62</v>
      </c>
      <c r="J39" s="115">
        <f t="shared" si="3"/>
        <v>79</v>
      </c>
      <c r="K39" s="116" t="s">
        <v>173</v>
      </c>
      <c r="L39" s="112"/>
    </row>
    <row r="40" spans="1:12" x14ac:dyDescent="0.25">
      <c r="A40" s="110">
        <f t="shared" si="2"/>
        <v>19</v>
      </c>
      <c r="B40" s="118" t="s">
        <v>149</v>
      </c>
      <c r="C40" s="112">
        <v>3</v>
      </c>
      <c r="D40" s="113">
        <f t="shared" si="5"/>
        <v>39</v>
      </c>
      <c r="E40" s="105" t="s">
        <v>111</v>
      </c>
      <c r="F40" s="112" t="s">
        <v>62</v>
      </c>
      <c r="G40" s="272" t="s">
        <v>81</v>
      </c>
      <c r="H40" s="273"/>
      <c r="I40" s="274"/>
      <c r="J40" s="115">
        <f t="shared" si="3"/>
        <v>80</v>
      </c>
      <c r="K40" s="116" t="s">
        <v>173</v>
      </c>
      <c r="L40" s="112"/>
    </row>
    <row r="41" spans="1:12" x14ac:dyDescent="0.25">
      <c r="A41" s="110">
        <f t="shared" si="2"/>
        <v>20</v>
      </c>
      <c r="B41" s="102" t="s">
        <v>150</v>
      </c>
      <c r="C41" s="112">
        <v>3</v>
      </c>
      <c r="D41" s="113">
        <f t="shared" si="5"/>
        <v>40</v>
      </c>
      <c r="E41" s="105" t="s">
        <v>115</v>
      </c>
      <c r="F41" s="112" t="s">
        <v>62</v>
      </c>
      <c r="G41" s="115">
        <v>60</v>
      </c>
      <c r="H41" s="116" t="s">
        <v>151</v>
      </c>
      <c r="I41" s="114" t="s">
        <v>62</v>
      </c>
      <c r="J41" s="115">
        <f t="shared" si="3"/>
        <v>81</v>
      </c>
      <c r="K41" s="116" t="s">
        <v>173</v>
      </c>
      <c r="L41" s="112"/>
    </row>
    <row r="42" spans="1:12" x14ac:dyDescent="0.25">
      <c r="A42" s="110">
        <f t="shared" si="2"/>
        <v>21</v>
      </c>
      <c r="B42" s="102" t="s">
        <v>152</v>
      </c>
      <c r="C42" s="112">
        <v>3</v>
      </c>
      <c r="D42" s="113">
        <f t="shared" si="5"/>
        <v>41</v>
      </c>
      <c r="E42" s="105" t="s">
        <v>120</v>
      </c>
      <c r="F42" s="112" t="s">
        <v>62</v>
      </c>
      <c r="G42" s="115">
        <f>G41+1</f>
        <v>61</v>
      </c>
      <c r="H42" s="116" t="s">
        <v>153</v>
      </c>
      <c r="I42" s="114" t="s">
        <v>62</v>
      </c>
      <c r="J42" s="115">
        <f t="shared" si="3"/>
        <v>82</v>
      </c>
      <c r="K42" s="116" t="s">
        <v>173</v>
      </c>
      <c r="L42" s="112"/>
    </row>
    <row r="43" spans="1:12" ht="18.75" x14ac:dyDescent="0.3">
      <c r="A43" s="62"/>
      <c r="B43" s="58"/>
      <c r="C43" s="58"/>
      <c r="D43" s="56"/>
      <c r="E43" s="57"/>
      <c r="F43" s="58"/>
      <c r="G43" s="56"/>
      <c r="H43" s="57"/>
      <c r="I43" s="58"/>
      <c r="J43" s="56"/>
      <c r="K43" s="59"/>
      <c r="L43" s="58"/>
    </row>
    <row r="44" spans="1:12" ht="15" customHeight="1" thickBot="1" x14ac:dyDescent="0.3">
      <c r="A44" s="258" t="s">
        <v>198</v>
      </c>
      <c r="B44" s="258"/>
      <c r="C44" s="259"/>
      <c r="D44" s="257" t="s">
        <v>154</v>
      </c>
      <c r="E44" s="258"/>
      <c r="F44" s="259"/>
      <c r="G44" s="257" t="s">
        <v>155</v>
      </c>
      <c r="H44" s="258"/>
      <c r="I44" s="259"/>
      <c r="J44" s="257" t="s">
        <v>156</v>
      </c>
      <c r="K44" s="258"/>
      <c r="L44" s="259"/>
    </row>
    <row r="45" spans="1:12" x14ac:dyDescent="0.25">
      <c r="A45" s="242" t="s">
        <v>191</v>
      </c>
      <c r="B45" s="275"/>
      <c r="C45" s="276"/>
      <c r="D45" s="277">
        <f>COUNTIFS(C22:C42,3)+COUNTIFS(F22:F42,3)+COUNTIFS(I22:I42,3)+COUNTIFS(L22:L42,3)</f>
        <v>21</v>
      </c>
      <c r="E45" s="278"/>
      <c r="F45" s="278"/>
      <c r="G45" s="279">
        <v>50</v>
      </c>
      <c r="H45" s="279"/>
      <c r="I45" s="279"/>
      <c r="J45" s="278">
        <f>IF(D45&lt;&gt;"",D45*G45,0)</f>
        <v>1050</v>
      </c>
      <c r="K45" s="278"/>
      <c r="L45" s="278"/>
    </row>
    <row r="46" spans="1:12" x14ac:dyDescent="0.25">
      <c r="A46" s="242" t="s">
        <v>192</v>
      </c>
      <c r="B46" s="275"/>
      <c r="C46" s="276"/>
      <c r="D46" s="277">
        <f>COUNTIFS(C22:C42,2)+COUNTIFS(F22:F42,2)+COUNTIFS(I22:I42,2)+COUNTIFS(L22:L42,2)</f>
        <v>0</v>
      </c>
      <c r="E46" s="278"/>
      <c r="F46" s="278"/>
      <c r="G46" s="279">
        <v>30</v>
      </c>
      <c r="H46" s="279"/>
      <c r="I46" s="279"/>
      <c r="J46" s="278">
        <f>IF(D46&lt;&gt;"",D46*G46,0)</f>
        <v>0</v>
      </c>
      <c r="K46" s="278"/>
      <c r="L46" s="278"/>
    </row>
    <row r="47" spans="1:12" x14ac:dyDescent="0.25">
      <c r="A47" s="242" t="s">
        <v>193</v>
      </c>
      <c r="B47" s="275"/>
      <c r="C47" s="276"/>
      <c r="D47" s="277">
        <f>COUNTIFS(C22:C42,1)+COUNTIFS(F22:F42,1)+COUNTIFS(I22:I42,1)+COUNTIFS(L22:L42,1)</f>
        <v>0</v>
      </c>
      <c r="E47" s="278"/>
      <c r="F47" s="278"/>
      <c r="G47" s="279">
        <v>20</v>
      </c>
      <c r="H47" s="279"/>
      <c r="I47" s="279"/>
      <c r="J47" s="278">
        <f>IF(D47&lt;&gt;"",D47*G47,0)</f>
        <v>0</v>
      </c>
      <c r="K47" s="278"/>
      <c r="L47" s="278"/>
    </row>
    <row r="48" spans="1:12" x14ac:dyDescent="0.25">
      <c r="A48" s="242" t="s">
        <v>194</v>
      </c>
      <c r="B48" s="275"/>
      <c r="C48" s="276"/>
      <c r="D48" s="277">
        <f>SUM(D45:F47)</f>
        <v>21</v>
      </c>
      <c r="E48" s="277"/>
      <c r="F48" s="277"/>
      <c r="G48" s="278"/>
      <c r="H48" s="278"/>
      <c r="I48" s="278"/>
      <c r="J48" s="295"/>
      <c r="K48" s="278"/>
      <c r="L48" s="278"/>
    </row>
    <row r="49" spans="1:15" ht="25.15" customHeight="1" x14ac:dyDescent="0.25">
      <c r="A49" s="296" t="s">
        <v>157</v>
      </c>
      <c r="B49" s="297"/>
      <c r="C49" s="297"/>
      <c r="D49" s="298" t="s">
        <v>158</v>
      </c>
      <c r="E49" s="298"/>
      <c r="F49" s="298"/>
      <c r="G49" s="298"/>
      <c r="H49" s="298"/>
      <c r="I49" s="298"/>
      <c r="J49" s="280">
        <f>SUM(J45:L47)</f>
        <v>1050</v>
      </c>
      <c r="K49" s="280"/>
      <c r="L49" s="281"/>
    </row>
    <row r="50" spans="1:15" ht="25.15" customHeight="1" x14ac:dyDescent="0.25">
      <c r="A50" s="121" t="s">
        <v>159</v>
      </c>
      <c r="B50" s="122"/>
      <c r="C50" s="122"/>
      <c r="D50" s="298" t="s">
        <v>160</v>
      </c>
      <c r="E50" s="298"/>
      <c r="F50" s="298"/>
      <c r="G50" s="298"/>
      <c r="H50" s="298"/>
      <c r="I50" s="298"/>
      <c r="J50" s="280">
        <f>D48*G45</f>
        <v>1050</v>
      </c>
      <c r="K50" s="280"/>
      <c r="L50" s="281"/>
    </row>
    <row r="51" spans="1:15" ht="25.15" customHeight="1" x14ac:dyDescent="0.25">
      <c r="A51" s="123" t="s">
        <v>161</v>
      </c>
      <c r="B51" s="124"/>
      <c r="C51" s="124"/>
      <c r="D51" s="124"/>
      <c r="E51" s="124"/>
      <c r="F51" s="124"/>
      <c r="G51" s="124"/>
      <c r="H51" s="124"/>
      <c r="I51" s="124"/>
      <c r="J51" s="125"/>
      <c r="K51" s="126">
        <f>IF(D48&lt;&gt;0,(J49/J50),0)</f>
        <v>1</v>
      </c>
      <c r="L51" s="127"/>
    </row>
    <row r="52" spans="1:15" ht="25.15" customHeight="1" thickBot="1" x14ac:dyDescent="0.3">
      <c r="A52" s="128" t="s">
        <v>162</v>
      </c>
      <c r="B52" s="129"/>
      <c r="C52" s="129"/>
      <c r="D52" s="129"/>
      <c r="E52" s="129"/>
      <c r="F52" s="129"/>
      <c r="G52" s="129"/>
      <c r="H52" s="129"/>
      <c r="I52" s="130" t="str">
        <f>IF(J52=3,D3,IF(J52=2,D4,D5))</f>
        <v>Atende totalmente</v>
      </c>
      <c r="J52" s="292">
        <f>IF(D48&lt;&gt;0,IF(K51&lt;80%,1,IF(K51&lt;90%,2,3)),0)</f>
        <v>3</v>
      </c>
      <c r="K52" s="293"/>
      <c r="L52" s="294"/>
    </row>
    <row r="53" spans="1:15" x14ac:dyDescent="0.25">
      <c r="O53" s="60"/>
    </row>
  </sheetData>
  <mergeCells count="62">
    <mergeCell ref="A1:B2"/>
    <mergeCell ref="C1:L2"/>
    <mergeCell ref="K3:L3"/>
    <mergeCell ref="J52:L52"/>
    <mergeCell ref="A47:C47"/>
    <mergeCell ref="D47:F47"/>
    <mergeCell ref="G47:I47"/>
    <mergeCell ref="J47:L47"/>
    <mergeCell ref="A48:C48"/>
    <mergeCell ref="D48:F48"/>
    <mergeCell ref="G48:I48"/>
    <mergeCell ref="J48:L48"/>
    <mergeCell ref="A49:C49"/>
    <mergeCell ref="D49:I49"/>
    <mergeCell ref="J49:L49"/>
    <mergeCell ref="D50:I50"/>
    <mergeCell ref="J50:L50"/>
    <mergeCell ref="J45:L45"/>
    <mergeCell ref="A46:C46"/>
    <mergeCell ref="D46:F46"/>
    <mergeCell ref="G46:I46"/>
    <mergeCell ref="J46:L46"/>
    <mergeCell ref="A44:C44"/>
    <mergeCell ref="D44:F44"/>
    <mergeCell ref="G44:I44"/>
    <mergeCell ref="A45:C45"/>
    <mergeCell ref="D45:F45"/>
    <mergeCell ref="G45:I45"/>
    <mergeCell ref="J44:L44"/>
    <mergeCell ref="E17:F18"/>
    <mergeCell ref="H17:I18"/>
    <mergeCell ref="J17:L17"/>
    <mergeCell ref="J18:L18"/>
    <mergeCell ref="D36:F36"/>
    <mergeCell ref="G40:I40"/>
    <mergeCell ref="B19:C19"/>
    <mergeCell ref="J19:L19"/>
    <mergeCell ref="B13:C13"/>
    <mergeCell ref="E13:F14"/>
    <mergeCell ref="H13:I13"/>
    <mergeCell ref="J13:L13"/>
    <mergeCell ref="H14:I14"/>
    <mergeCell ref="J14:L15"/>
    <mergeCell ref="E15:F16"/>
    <mergeCell ref="H15:I15"/>
    <mergeCell ref="J16:L16"/>
    <mergeCell ref="A8:C8"/>
    <mergeCell ref="D8:F8"/>
    <mergeCell ref="G8:I8"/>
    <mergeCell ref="J8:L8"/>
    <mergeCell ref="A10:C10"/>
    <mergeCell ref="D10:F10"/>
    <mergeCell ref="G10:I10"/>
    <mergeCell ref="J10:L12"/>
    <mergeCell ref="B12:C12"/>
    <mergeCell ref="E12:F12"/>
    <mergeCell ref="H12:I12"/>
    <mergeCell ref="A5:B5"/>
    <mergeCell ref="A3:B3"/>
    <mergeCell ref="A4:B4"/>
    <mergeCell ref="A6:B6"/>
    <mergeCell ref="A7:L7"/>
  </mergeCells>
  <conditionalFormatting sqref="C22:C42">
    <cfRule type="cellIs" dxfId="18" priority="16" operator="equal">
      <formula>3</formula>
    </cfRule>
    <cfRule type="cellIs" dxfId="17" priority="17" operator="equal">
      <formula>2</formula>
    </cfRule>
    <cfRule type="cellIs" dxfId="16" priority="18" operator="equal">
      <formula>1</formula>
    </cfRule>
    <cfRule type="notContainsBlanks" dxfId="15" priority="19">
      <formula>LEN(TRIM(C22))&gt;0</formula>
    </cfRule>
  </conditionalFormatting>
  <conditionalFormatting sqref="F22:F35 F37:F42">
    <cfRule type="cellIs" dxfId="14" priority="12" operator="equal">
      <formula>3</formula>
    </cfRule>
    <cfRule type="cellIs" dxfId="13" priority="13" operator="equal">
      <formula>2</formula>
    </cfRule>
    <cfRule type="cellIs" dxfId="12" priority="14" operator="equal">
      <formula>1</formula>
    </cfRule>
    <cfRule type="notContainsBlanks" dxfId="11" priority="15">
      <formula>LEN(TRIM(F22))&gt;0</formula>
    </cfRule>
  </conditionalFormatting>
  <conditionalFormatting sqref="I22:I39 I41:I42">
    <cfRule type="cellIs" dxfId="10" priority="8" operator="equal">
      <formula>3</formula>
    </cfRule>
    <cfRule type="cellIs" dxfId="9" priority="9" operator="equal">
      <formula>2</formula>
    </cfRule>
    <cfRule type="cellIs" dxfId="8" priority="10" operator="equal">
      <formula>1</formula>
    </cfRule>
    <cfRule type="notContainsBlanks" dxfId="7" priority="11">
      <formula>LEN(TRIM(I22))&gt;0</formula>
    </cfRule>
  </conditionalFormatting>
  <conditionalFormatting sqref="J52:L52">
    <cfRule type="cellIs" dxfId="6" priority="5" operator="equal">
      <formula>3</formula>
    </cfRule>
    <cfRule type="cellIs" dxfId="5" priority="6" operator="equal">
      <formula>2</formula>
    </cfRule>
    <cfRule type="cellIs" dxfId="4" priority="7" operator="equal">
      <formula>1</formula>
    </cfRule>
  </conditionalFormatting>
  <conditionalFormatting sqref="L22:L42">
    <cfRule type="cellIs" dxfId="3" priority="1" operator="equal">
      <formula>3</formula>
    </cfRule>
    <cfRule type="cellIs" dxfId="2" priority="2" operator="equal">
      <formula>2</formula>
    </cfRule>
    <cfRule type="cellIs" dxfId="1" priority="3" operator="equal">
      <formula>1</formula>
    </cfRule>
    <cfRule type="notContainsBlanks" dxfId="0" priority="4">
      <formula>LEN(TRIM(L22))&gt;0</formula>
    </cfRule>
  </conditionalFormatting>
  <dataValidations count="1">
    <dataValidation type="list" allowBlank="1" showInputMessage="1" showErrorMessage="1" sqref="C22:C42 F22:F35 F37:F42 I22:I39 I41:I42 L22:L42" xr:uid="{34CC343C-D65E-489E-9FCE-9AD28AE91EFA}">
      <formula1>"1,2,3,N/A"</formula1>
    </dataValidation>
  </dataValidation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49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ADF - Resultado</vt:lpstr>
      <vt:lpstr>1- Atividades Operacionais</vt:lpstr>
      <vt:lpstr>2- Segurança</vt:lpstr>
      <vt:lpstr>3- Documentação</vt:lpstr>
      <vt:lpstr>4- Qualidade</vt:lpstr>
      <vt:lpstr>5- Checklist</vt:lpstr>
      <vt:lpstr>'1- Atividades Operacionais'!Area_de_impressao</vt:lpstr>
      <vt:lpstr>'2- Segurança'!Area_de_impressao</vt:lpstr>
      <vt:lpstr>'3- Documentação'!Area_de_impressao</vt:lpstr>
      <vt:lpstr>'4- Qualidade'!Area_de_impressao</vt:lpstr>
      <vt:lpstr>'5- Checklist'!Area_de_impressao</vt:lpstr>
      <vt:lpstr>'ADF - Resultado'!Area_de_impressao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Priscilla Abreu Carvalho Lanza</dc:creator>
  <cp:lastModifiedBy>Wanessa Peres Rabelo</cp:lastModifiedBy>
  <cp:lastPrinted>2023-09-15T15:06:32Z</cp:lastPrinted>
  <dcterms:created xsi:type="dcterms:W3CDTF">2013-01-08T10:21:37Z</dcterms:created>
  <dcterms:modified xsi:type="dcterms:W3CDTF">2023-09-15T15:06:35Z</dcterms:modified>
</cp:coreProperties>
</file>