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scmg-my.sharepoint.com/personal/laizgomes_sescmg_com_br/Documents/Área de Trabalho/"/>
    </mc:Choice>
  </mc:AlternateContent>
  <xr:revisionPtr revIDLastSave="3" documentId="8_{DECF07FE-3A1E-40DC-BBCC-31089F8DBEF1}" xr6:coauthVersionLast="47" xr6:coauthVersionMax="47" xr10:uidLastSave="{3168F831-7759-4276-8333-630085ED27AC}"/>
  <bookViews>
    <workbookView xWindow="-120" yWindow="-120" windowWidth="29040" windowHeight="15720" xr2:uid="{450C4E41-1FAC-468B-ADEC-AD4EE402FA12}"/>
  </bookViews>
  <sheets>
    <sheet name="MODELO PROPOSTA DE PREÇO" sheetId="1" r:id="rId1"/>
  </sheets>
  <definedNames>
    <definedName name="_xlnm.Print_Area" localSheetId="0">'MODELO PROPOSTA DE PREÇO'!$N$2:$X$59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7" i="1" l="1"/>
  <c r="X58" i="1" l="1"/>
  <c r="X56" i="1"/>
  <c r="X55" i="1"/>
  <c r="X49" i="1"/>
  <c r="X50" i="1"/>
  <c r="X51" i="1"/>
  <c r="X52" i="1"/>
  <c r="X48" i="1"/>
  <c r="X20" i="1"/>
  <c r="X21" i="1"/>
  <c r="X22" i="1"/>
  <c r="X23" i="1"/>
  <c r="X24" i="1"/>
  <c r="X25" i="1"/>
  <c r="X26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19" i="1"/>
  <c r="X12" i="1"/>
  <c r="X13" i="1"/>
  <c r="X14" i="1"/>
  <c r="X15" i="1"/>
  <c r="X16" i="1"/>
  <c r="X17" i="1"/>
  <c r="X11" i="1"/>
  <c r="AE11" i="1"/>
  <c r="AD11" i="1"/>
  <c r="AC11" i="1"/>
  <c r="AB11" i="1"/>
  <c r="AE58" i="1" l="1"/>
  <c r="AD58" i="1"/>
  <c r="AC58" i="1"/>
  <c r="AB58" i="1"/>
  <c r="AA58" i="1"/>
  <c r="Z58" i="1"/>
  <c r="Y58" i="1"/>
  <c r="Y56" i="1"/>
  <c r="Z56" i="1"/>
  <c r="AA56" i="1"/>
  <c r="AB56" i="1"/>
  <c r="AC56" i="1"/>
  <c r="AD56" i="1"/>
  <c r="AE56" i="1"/>
  <c r="AE55" i="1"/>
  <c r="AD55" i="1"/>
  <c r="AC55" i="1"/>
  <c r="AB55" i="1"/>
  <c r="AA55" i="1"/>
  <c r="Z55" i="1"/>
  <c r="Y55" i="1"/>
  <c r="Y49" i="1"/>
  <c r="Z49" i="1"/>
  <c r="AA49" i="1"/>
  <c r="AB49" i="1"/>
  <c r="AC49" i="1"/>
  <c r="AD49" i="1"/>
  <c r="AE49" i="1"/>
  <c r="Y50" i="1"/>
  <c r="Z50" i="1"/>
  <c r="AA50" i="1"/>
  <c r="AB50" i="1"/>
  <c r="AC50" i="1"/>
  <c r="AD50" i="1"/>
  <c r="AE50" i="1"/>
  <c r="Y51" i="1"/>
  <c r="Z51" i="1"/>
  <c r="AA51" i="1"/>
  <c r="AB51" i="1"/>
  <c r="AC51" i="1"/>
  <c r="AD51" i="1"/>
  <c r="AE51" i="1"/>
  <c r="Y52" i="1"/>
  <c r="Z52" i="1"/>
  <c r="AA52" i="1"/>
  <c r="AB52" i="1"/>
  <c r="AC52" i="1"/>
  <c r="AD52" i="1"/>
  <c r="AE52" i="1"/>
  <c r="AE48" i="1"/>
  <c r="AD48" i="1"/>
  <c r="AC48" i="1"/>
  <c r="AB48" i="1"/>
  <c r="AA48" i="1"/>
  <c r="Z48" i="1"/>
  <c r="Y48" i="1"/>
  <c r="Y20" i="1"/>
  <c r="Z20" i="1"/>
  <c r="AA20" i="1"/>
  <c r="AB20" i="1"/>
  <c r="AC20" i="1"/>
  <c r="AD20" i="1"/>
  <c r="AE20" i="1"/>
  <c r="Y21" i="1"/>
  <c r="Z21" i="1"/>
  <c r="AA21" i="1"/>
  <c r="AB21" i="1"/>
  <c r="AC21" i="1"/>
  <c r="AD21" i="1"/>
  <c r="AE21" i="1"/>
  <c r="Y22" i="1"/>
  <c r="Z22" i="1"/>
  <c r="AA22" i="1"/>
  <c r="AB22" i="1"/>
  <c r="AC22" i="1"/>
  <c r="AD22" i="1"/>
  <c r="AE22" i="1"/>
  <c r="Y23" i="1"/>
  <c r="Z23" i="1"/>
  <c r="AA23" i="1"/>
  <c r="AB23" i="1"/>
  <c r="AC23" i="1"/>
  <c r="AD23" i="1"/>
  <c r="AE23" i="1"/>
  <c r="Y24" i="1"/>
  <c r="Z24" i="1"/>
  <c r="AA24" i="1"/>
  <c r="AB24" i="1"/>
  <c r="AC24" i="1"/>
  <c r="AD24" i="1"/>
  <c r="AE24" i="1"/>
  <c r="Y25" i="1"/>
  <c r="Z25" i="1"/>
  <c r="AA25" i="1"/>
  <c r="AB25" i="1"/>
  <c r="AC25" i="1"/>
  <c r="AD25" i="1"/>
  <c r="AE25" i="1"/>
  <c r="Y26" i="1"/>
  <c r="Z26" i="1"/>
  <c r="AA26" i="1"/>
  <c r="AB26" i="1"/>
  <c r="AC26" i="1"/>
  <c r="AD26" i="1"/>
  <c r="AE26" i="1"/>
  <c r="Y27" i="1"/>
  <c r="Z27" i="1"/>
  <c r="AA27" i="1"/>
  <c r="AB27" i="1"/>
  <c r="AC27" i="1"/>
  <c r="AD27" i="1"/>
  <c r="AE27" i="1"/>
  <c r="Y28" i="1"/>
  <c r="Z28" i="1"/>
  <c r="AA28" i="1"/>
  <c r="AB28" i="1"/>
  <c r="AC28" i="1"/>
  <c r="AD28" i="1"/>
  <c r="AE28" i="1"/>
  <c r="Y29" i="1"/>
  <c r="Z29" i="1"/>
  <c r="AA29" i="1"/>
  <c r="AB29" i="1"/>
  <c r="AC29" i="1"/>
  <c r="AD29" i="1"/>
  <c r="AE29" i="1"/>
  <c r="Y30" i="1"/>
  <c r="Z30" i="1"/>
  <c r="AA30" i="1"/>
  <c r="AB30" i="1"/>
  <c r="AC30" i="1"/>
  <c r="AD30" i="1"/>
  <c r="AE30" i="1"/>
  <c r="Y31" i="1"/>
  <c r="Z31" i="1"/>
  <c r="AA31" i="1"/>
  <c r="AB31" i="1"/>
  <c r="AC31" i="1"/>
  <c r="AD31" i="1"/>
  <c r="AE31" i="1"/>
  <c r="Y32" i="1"/>
  <c r="Z32" i="1"/>
  <c r="AA32" i="1"/>
  <c r="AB32" i="1"/>
  <c r="AC32" i="1"/>
  <c r="AD32" i="1"/>
  <c r="AE32" i="1"/>
  <c r="Y33" i="1"/>
  <c r="Z33" i="1"/>
  <c r="AA33" i="1"/>
  <c r="AB33" i="1"/>
  <c r="AC33" i="1"/>
  <c r="AD33" i="1"/>
  <c r="AE33" i="1"/>
  <c r="Y34" i="1"/>
  <c r="Z34" i="1"/>
  <c r="AA34" i="1"/>
  <c r="AB34" i="1"/>
  <c r="AC34" i="1"/>
  <c r="AD34" i="1"/>
  <c r="AE34" i="1"/>
  <c r="Y35" i="1"/>
  <c r="Z35" i="1"/>
  <c r="AA35" i="1"/>
  <c r="AB35" i="1"/>
  <c r="AC35" i="1"/>
  <c r="AD35" i="1"/>
  <c r="AE35" i="1"/>
  <c r="Y36" i="1"/>
  <c r="Z36" i="1"/>
  <c r="AA36" i="1"/>
  <c r="AB36" i="1"/>
  <c r="AC36" i="1"/>
  <c r="AD36" i="1"/>
  <c r="AE36" i="1"/>
  <c r="Y37" i="1"/>
  <c r="Z37" i="1"/>
  <c r="AA37" i="1"/>
  <c r="AB37" i="1"/>
  <c r="AC37" i="1"/>
  <c r="AD37" i="1"/>
  <c r="AE37" i="1"/>
  <c r="Y38" i="1"/>
  <c r="Z38" i="1"/>
  <c r="AA38" i="1"/>
  <c r="AB38" i="1"/>
  <c r="AC38" i="1"/>
  <c r="AD38" i="1"/>
  <c r="AE38" i="1"/>
  <c r="Y39" i="1"/>
  <c r="Z39" i="1"/>
  <c r="AA39" i="1"/>
  <c r="AB39" i="1"/>
  <c r="AC39" i="1"/>
  <c r="AD39" i="1"/>
  <c r="AE39" i="1"/>
  <c r="Y40" i="1"/>
  <c r="Z40" i="1"/>
  <c r="AA40" i="1"/>
  <c r="AB40" i="1"/>
  <c r="AC40" i="1"/>
  <c r="AD40" i="1"/>
  <c r="AE40" i="1"/>
  <c r="Y41" i="1"/>
  <c r="Z41" i="1"/>
  <c r="AA41" i="1"/>
  <c r="AB41" i="1"/>
  <c r="AC41" i="1"/>
  <c r="AD41" i="1"/>
  <c r="AE41" i="1"/>
  <c r="Y42" i="1"/>
  <c r="Z42" i="1"/>
  <c r="AA42" i="1"/>
  <c r="AB42" i="1"/>
  <c r="AC42" i="1"/>
  <c r="AD42" i="1"/>
  <c r="AE42" i="1"/>
  <c r="Y43" i="1"/>
  <c r="Z43" i="1"/>
  <c r="AA43" i="1"/>
  <c r="AB43" i="1"/>
  <c r="AC43" i="1"/>
  <c r="AD43" i="1"/>
  <c r="AE43" i="1"/>
  <c r="Y44" i="1"/>
  <c r="Z44" i="1"/>
  <c r="AA44" i="1"/>
  <c r="AB44" i="1"/>
  <c r="AC44" i="1"/>
  <c r="AD44" i="1"/>
  <c r="AE44" i="1"/>
  <c r="Y45" i="1"/>
  <c r="Z45" i="1"/>
  <c r="AA45" i="1"/>
  <c r="AB45" i="1"/>
  <c r="AC45" i="1"/>
  <c r="AD45" i="1"/>
  <c r="AE45" i="1"/>
  <c r="Y46" i="1"/>
  <c r="Z46" i="1"/>
  <c r="AA46" i="1"/>
  <c r="AB46" i="1"/>
  <c r="AC46" i="1"/>
  <c r="AD46" i="1"/>
  <c r="AE46" i="1"/>
  <c r="AE19" i="1"/>
  <c r="AD19" i="1"/>
  <c r="AC19" i="1"/>
  <c r="AB19" i="1"/>
  <c r="AA19" i="1"/>
  <c r="Z19" i="1"/>
  <c r="Y19" i="1"/>
  <c r="Y12" i="1"/>
  <c r="Z12" i="1"/>
  <c r="AA12" i="1"/>
  <c r="AB12" i="1"/>
  <c r="AC12" i="1"/>
  <c r="AD12" i="1"/>
  <c r="AE12" i="1"/>
  <c r="Y13" i="1"/>
  <c r="Z13" i="1"/>
  <c r="AA13" i="1"/>
  <c r="AB13" i="1"/>
  <c r="AC13" i="1"/>
  <c r="AD13" i="1"/>
  <c r="AE13" i="1"/>
  <c r="Y14" i="1"/>
  <c r="Z14" i="1"/>
  <c r="AA14" i="1"/>
  <c r="AB14" i="1"/>
  <c r="AC14" i="1"/>
  <c r="AD14" i="1"/>
  <c r="AE14" i="1"/>
  <c r="Y15" i="1"/>
  <c r="Z15" i="1"/>
  <c r="AA15" i="1"/>
  <c r="AB15" i="1"/>
  <c r="AC15" i="1"/>
  <c r="AD15" i="1"/>
  <c r="AE15" i="1"/>
  <c r="Y16" i="1"/>
  <c r="Z16" i="1"/>
  <c r="AA16" i="1"/>
  <c r="AB16" i="1"/>
  <c r="AC16" i="1"/>
  <c r="AD16" i="1"/>
  <c r="AE16" i="1"/>
  <c r="Y17" i="1"/>
  <c r="Z17" i="1"/>
  <c r="AA17" i="1"/>
  <c r="AB17" i="1"/>
  <c r="AC17" i="1"/>
  <c r="AD17" i="1"/>
  <c r="AE17" i="1"/>
  <c r="AA11" i="1"/>
  <c r="Z11" i="1"/>
  <c r="Y11" i="1"/>
  <c r="W59" i="1" l="1"/>
  <c r="AF58" i="1" l="1"/>
  <c r="AF56" i="1"/>
  <c r="AF55" i="1"/>
  <c r="AF52" i="1"/>
  <c r="AF51" i="1"/>
  <c r="AF50" i="1"/>
  <c r="AF49" i="1"/>
  <c r="AF48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7" i="1"/>
  <c r="AF16" i="1"/>
  <c r="AF15" i="1"/>
  <c r="AF14" i="1"/>
  <c r="AF13" i="1"/>
  <c r="AF12" i="1"/>
  <c r="AF11" i="1"/>
  <c r="AH25" i="1" l="1"/>
  <c r="AG25" i="1"/>
  <c r="AH19" i="1"/>
  <c r="AG19" i="1"/>
  <c r="AG20" i="1"/>
  <c r="AH20" i="1"/>
  <c r="AG27" i="1"/>
  <c r="AH27" i="1"/>
  <c r="AH35" i="1"/>
  <c r="AG35" i="1"/>
  <c r="AH43" i="1"/>
  <c r="AG43" i="1"/>
  <c r="AG51" i="1"/>
  <c r="AH51" i="1"/>
  <c r="AG32" i="1"/>
  <c r="AH32" i="1"/>
  <c r="AH41" i="1"/>
  <c r="AG41" i="1"/>
  <c r="AH34" i="1"/>
  <c r="AG34" i="1"/>
  <c r="AH12" i="1"/>
  <c r="AG12" i="1"/>
  <c r="AH21" i="1"/>
  <c r="AG21" i="1"/>
  <c r="AH28" i="1"/>
  <c r="AG28" i="1"/>
  <c r="AG36" i="1"/>
  <c r="AH36" i="1"/>
  <c r="AG44" i="1"/>
  <c r="AH44" i="1"/>
  <c r="AG52" i="1"/>
  <c r="AH52" i="1"/>
  <c r="AH48" i="1"/>
  <c r="AG48" i="1"/>
  <c r="AG49" i="1"/>
  <c r="AH49" i="1"/>
  <c r="AG42" i="1"/>
  <c r="AH42" i="1"/>
  <c r="AG11" i="1"/>
  <c r="AH11" i="1"/>
  <c r="AG13" i="1"/>
  <c r="AH13" i="1"/>
  <c r="AG22" i="1"/>
  <c r="AH22" i="1"/>
  <c r="AG29" i="1"/>
  <c r="AH29" i="1"/>
  <c r="AH37" i="1"/>
  <c r="AG37" i="1"/>
  <c r="AG45" i="1"/>
  <c r="AH45" i="1"/>
  <c r="AH55" i="1"/>
  <c r="AG55" i="1"/>
  <c r="AG40" i="1"/>
  <c r="AH40" i="1"/>
  <c r="AH17" i="1"/>
  <c r="AG17" i="1"/>
  <c r="AH33" i="1"/>
  <c r="AG33" i="1"/>
  <c r="AG14" i="1"/>
  <c r="AH14" i="1"/>
  <c r="AG23" i="1"/>
  <c r="AH23" i="1"/>
  <c r="AG30" i="1"/>
  <c r="AH30" i="1"/>
  <c r="AG38" i="1"/>
  <c r="AH38" i="1"/>
  <c r="AG56" i="1"/>
  <c r="AH56" i="1"/>
  <c r="AG16" i="1"/>
  <c r="AH16" i="1"/>
  <c r="AH50" i="1"/>
  <c r="AG50" i="1"/>
  <c r="AH26" i="1"/>
  <c r="AG26" i="1"/>
  <c r="AH15" i="1"/>
  <c r="AG15" i="1"/>
  <c r="AH24" i="1"/>
  <c r="AG24" i="1"/>
  <c r="AG31" i="1"/>
  <c r="AH31" i="1"/>
  <c r="AG39" i="1"/>
  <c r="AH39" i="1"/>
  <c r="AG46" i="1"/>
  <c r="AH46" i="1"/>
  <c r="AG58" i="1"/>
  <c r="AH58" i="1"/>
  <c r="K59" i="1"/>
</calcChain>
</file>

<file path=xl/sharedStrings.xml><?xml version="1.0" encoding="utf-8"?>
<sst xmlns="http://schemas.openxmlformats.org/spreadsheetml/2006/main" count="368" uniqueCount="146">
  <si>
    <t>Processo nº:</t>
  </si>
  <si>
    <t>006001-00384/23</t>
  </si>
  <si>
    <t>ORÇAMENTO DE  REFERÊNCIA</t>
  </si>
  <si>
    <t>MODELO PROPOSTA DE PREÇO</t>
  </si>
  <si>
    <t xml:space="preserve">EMPRESA: </t>
  </si>
  <si>
    <r>
      <t>OBJETO:</t>
    </r>
    <r>
      <rPr>
        <b/>
        <sz val="9"/>
        <rFont val="Arial"/>
        <family val="2"/>
      </rPr>
      <t xml:space="preserve"> ELABORAÇÃO DE RELATÓRIOS TÉCNICOS, ANTEPROJETO E PROJETOS EXECUTIVOS ARQUITETÔNICO E COMPLEMENTARES E CONSULTORIA PARA OBRA DE REFORMA DO PARQUE AQUÁTICO DE VENDA NOVA</t>
    </r>
  </si>
  <si>
    <t>ETAPAS PREVISTAS</t>
  </si>
  <si>
    <t>DESCRIÇÃO</t>
  </si>
  <si>
    <t>UNID.</t>
  </si>
  <si>
    <t>QTDE</t>
  </si>
  <si>
    <t>REFERÊNCIA</t>
  </si>
  <si>
    <t>REQUISITOS DE CONFERÊNCIA</t>
  </si>
  <si>
    <t>ANTEPROJETO</t>
  </si>
  <si>
    <t>LEGAL</t>
  </si>
  <si>
    <t>EXECUTIVO</t>
  </si>
  <si>
    <t>OBRA</t>
  </si>
  <si>
    <t xml:space="preserve">UNITÁRIO </t>
  </si>
  <si>
    <t>TOTAL</t>
  </si>
  <si>
    <t>Descrição</t>
  </si>
  <si>
    <t>Und</t>
  </si>
  <si>
    <t>Quant.</t>
  </si>
  <si>
    <t>Valor Unit</t>
  </si>
  <si>
    <t>Total</t>
  </si>
  <si>
    <t>% propostas x referência (MAIOR 75%)</t>
  </si>
  <si>
    <t>SERVIÇOS TÉCNICOS</t>
  </si>
  <si>
    <t>1.1</t>
  </si>
  <si>
    <t>RELATÓRIO TÉCNICO (RT)</t>
  </si>
  <si>
    <t>1.1.1</t>
  </si>
  <si>
    <t xml:space="preserve">RELATÓRIO ESTRUTURAL E GEOTÉCNICO (GEOTÉCNICO E FUNDAÇÕES, CONTENÇÕES E ESTABILIDADE DE TALUDES EXISTENTES, SISTEMA ESTRUTURAL) </t>
  </si>
  <si>
    <t>1.1.2</t>
  </si>
  <si>
    <t>DIAGNÓSTICO ESTRUTURAL (ESTRUTURAS EDIFICADAS QUE SERÃO MANTIDAS)</t>
  </si>
  <si>
    <t>1.1.3</t>
  </si>
  <si>
    <t>CONFORTO AMBIENTAL (TÉRMICO E ACÚSTICO)</t>
  </si>
  <si>
    <t>1.1.4</t>
  </si>
  <si>
    <t xml:space="preserve">RELATÓRIO DE SUSTENTABILIDADE, EFICIÊNCIA ENERGÉTICA E RECURSOS NATURAIS (AQUECIMENTO DA PISCINA, SISTEMA DE REAPROVEITAMENTO DE ÁGUA PLUVIAL, ENERGIA SOLAR, SISTEMA DE GERAÇÃO DE ENERGIA FOTOVOLTAICA, GERENCIAMENTO DE RISCO) </t>
  </si>
  <si>
    <t>1.1.5</t>
  </si>
  <si>
    <t>RELATÓRIO DE AUTOMAÇÃO PREDIAL, DE PISCINAS E SEGURANÇA PATRIMONIAL</t>
  </si>
  <si>
    <t>1.1.6</t>
  </si>
  <si>
    <t>RELATÓRIO DE PAVIMENTAÇÃO E DRENAGEM</t>
  </si>
  <si>
    <t>1.1.7</t>
  </si>
  <si>
    <t>IMPLANTAÇÃO E INFRAESTRUTURA DAS INSTALAÇÕES ELÉTRICAS E HIDRÁULICAS, CASA DE BOMBAS, ESPECIFICAÇÃO E ESTRUTURAS DOS EQUIPAMENTOS DAS PISCINAS (BRINQUEDOS)</t>
  </si>
  <si>
    <t>1.2</t>
  </si>
  <si>
    <t>1.3</t>
  </si>
  <si>
    <t>1.4</t>
  </si>
  <si>
    <t>PROJETOS (ANTEPROJETO - AP, PROJETO LEGAL - PL, PROJETO EXECUTIVO - PE)</t>
  </si>
  <si>
    <t>1.2.1</t>
  </si>
  <si>
    <t>1.4.1</t>
  </si>
  <si>
    <t>PROJETO DE TERRAPLENAGEM COM PAVIMENTAÇÃO</t>
  </si>
  <si>
    <t>M2</t>
  </si>
  <si>
    <t>1.2.2</t>
  </si>
  <si>
    <t>1.3.1</t>
  </si>
  <si>
    <t>1.4.2</t>
  </si>
  <si>
    <t>PROJETO ARQUITETÔNICO (INCLUSIVE ACESSIBILIDADE)</t>
  </si>
  <si>
    <t>1.2.3</t>
  </si>
  <si>
    <t>1.4.3</t>
  </si>
  <si>
    <t>PROJETO DE DEMOLIÇÃO</t>
  </si>
  <si>
    <t>1.2.4</t>
  </si>
  <si>
    <t>1.4.4</t>
  </si>
  <si>
    <t>PROJETO DE IMPERMEABILIZAÇÃO</t>
  </si>
  <si>
    <t>1.2.5</t>
  </si>
  <si>
    <t>1.4.5</t>
  </si>
  <si>
    <t>PROJETO DE ACÚSTICA</t>
  </si>
  <si>
    <t>1.2.6</t>
  </si>
  <si>
    <t>1.4.6</t>
  </si>
  <si>
    <t>PROJETO LUMINOTÉCNICO INTERNO</t>
  </si>
  <si>
    <t>1.2.7</t>
  </si>
  <si>
    <t>1.4.7</t>
  </si>
  <si>
    <t>PROJETO LUMINOTÉCNICO EXTERNO</t>
  </si>
  <si>
    <t>1.2.8</t>
  </si>
  <si>
    <t>1.4.8</t>
  </si>
  <si>
    <t>PROJETO ESTRUTURAL (COM FUNDAÇÕES)</t>
  </si>
  <si>
    <t>1.2.9</t>
  </si>
  <si>
    <t>1.4.9</t>
  </si>
  <si>
    <t>PROJETO DE INSTALAÇÕES ELÉTRICAS: ENTRADA, ALIMENTAÇÃO E DISTRIBUIÇÃO DE ENERGIA (INCLUI GMG)</t>
  </si>
  <si>
    <t>1.2.10</t>
  </si>
  <si>
    <t>1.4.10</t>
  </si>
  <si>
    <t>PROJETO DE SISTEMA DE PROTEÇÃO CONTRA DESCARGAS ATMOSFÉRICAS: SPDA</t>
  </si>
  <si>
    <t>1.2.11</t>
  </si>
  <si>
    <t>1.4.11</t>
  </si>
  <si>
    <t>PROJETO DE INSTALAÇÕES MECÂNICAS: CLIMATIZAÇÃO, VENTILAÇÃO MECÂNICA E EXAUSTÃO</t>
  </si>
  <si>
    <t>1.2.12</t>
  </si>
  <si>
    <t>PROJETO DE TRANSPORTE VERTICAL</t>
  </si>
  <si>
    <t>1.2.13</t>
  </si>
  <si>
    <t>1.4.12</t>
  </si>
  <si>
    <t>PROJETO DE INSTALAÇÕES HIDRÁULICAS, SANITÁRIAS (INCLUI SISTEMA DE REAPROVEITAMENTO DE ÁGUA PLUVIAL) E PRECEND</t>
  </si>
  <si>
    <t>1.2.14</t>
  </si>
  <si>
    <t>1.4.13</t>
  </si>
  <si>
    <t>PROJETO DE DRENAGEM, INCLUSIVE ÁGUAS PLUVIAIS</t>
  </si>
  <si>
    <t>1.2.15</t>
  </si>
  <si>
    <t>1.4.14</t>
  </si>
  <si>
    <t>PROJETO DE PAISAGISMO</t>
  </si>
  <si>
    <t>1.2.16</t>
  </si>
  <si>
    <t>1.4.15</t>
  </si>
  <si>
    <t>PROJETO DE COMUNICAÇÃO VISUAL</t>
  </si>
  <si>
    <t>1.2.17</t>
  </si>
  <si>
    <t>1.4.16</t>
  </si>
  <si>
    <t>PISCINA (INCLUI CASA DE MÁQUINAS E GALERIA TÉCNICA)</t>
  </si>
  <si>
    <t>1.4.17</t>
  </si>
  <si>
    <t>PROJETO DE REDE DE DADOS, TELECOMUNICAÇÕES, CABEAMENTO ESTRUTURADO, LÓGICA, SUPERVISÃO E AUTOMAÇÃO</t>
  </si>
  <si>
    <t>1.2.18</t>
  </si>
  <si>
    <t>1.4.18</t>
  </si>
  <si>
    <t>PROJETO DE COZINHA INDUSTRIAL</t>
  </si>
  <si>
    <t>1.4.19</t>
  </si>
  <si>
    <t>PROJETO DE AUDIOVISUAL</t>
  </si>
  <si>
    <t>1.2.19</t>
  </si>
  <si>
    <t>1.4.20</t>
  </si>
  <si>
    <t>PROJETO DE SUBESTAÇÃO</t>
  </si>
  <si>
    <t>1.4.21</t>
  </si>
  <si>
    <t>PROJETO DE ANCORAGENS</t>
  </si>
  <si>
    <t>1.4.22</t>
  </si>
  <si>
    <t>PROJETO DE FACHADAS</t>
  </si>
  <si>
    <t>1.4.23</t>
  </si>
  <si>
    <t>PROJETO DE ESQUADRIAS</t>
  </si>
  <si>
    <t>1.4.24</t>
  </si>
  <si>
    <t>PROJETO DE AMBIENTAÇÃO</t>
  </si>
  <si>
    <t>1.4.25</t>
  </si>
  <si>
    <t>INSTALAÇÕES ELÉTRICAS: SEGURANÇA PATRIMONIAL</t>
  </si>
  <si>
    <t>1.2.20</t>
  </si>
  <si>
    <t>1.4.26</t>
  </si>
  <si>
    <t>GÁS LIQUEFEITO DE PETRÓLEO – GLP</t>
  </si>
  <si>
    <t>1.3.2</t>
  </si>
  <si>
    <t>PREVENÇÃO E COMBATE A INCÊNDIO - EXCLUSO APROVAÇÃO DO PROJETO</t>
  </si>
  <si>
    <t>1.5</t>
  </si>
  <si>
    <t>DOCUMENTOS TÉCNICOS</t>
  </si>
  <si>
    <t>1.5.1</t>
  </si>
  <si>
    <t>PLANILHA DE QUANTIDADES</t>
  </si>
  <si>
    <t>1.5.2</t>
  </si>
  <si>
    <t>CADERNO DE ESPECIFICAÇÕES/MEMORIAL DESCRITIVO</t>
  </si>
  <si>
    <t>1.5.3</t>
  </si>
  <si>
    <t>PLANILHA ORÇAMENTÁRIA</t>
  </si>
  <si>
    <t>1.5.4</t>
  </si>
  <si>
    <t>CRONOGRAMA DE OBRA</t>
  </si>
  <si>
    <t>1.5.5</t>
  </si>
  <si>
    <t>PLANO DE ATAQUE E PLANEJAMENTO DA OBRA</t>
  </si>
  <si>
    <t xml:space="preserve">ADMINISTRAÇÃO E  CONSULTORIA </t>
  </si>
  <si>
    <t>2.1</t>
  </si>
  <si>
    <t>COORDENAÇÃO E COMPATIBILIZAÇÃO DOS PROJETOS</t>
  </si>
  <si>
    <t>2.1.1</t>
  </si>
  <si>
    <t>COMPATIBILIZAÇÃO DE PROJETOS</t>
  </si>
  <si>
    <t>2.1.2</t>
  </si>
  <si>
    <t>COORDENAÇÃO DA ELABORAÇÃO DOS PROJETOS</t>
  </si>
  <si>
    <t>2.2</t>
  </si>
  <si>
    <t>CONSULTORIA</t>
  </si>
  <si>
    <t>2.2.1</t>
  </si>
  <si>
    <t>CONSULTORIA E ACOMPANHAMENTO DE OBRA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</si>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</sst>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_-;\-* #,##0.00_-;_-* &quot;-&quot;??_-;_-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1"/>
    </font>
    <font>
      <sz val="8"/>
      <name val="Arial"/>
      <family val="1"/>
    </font>
    <font>
      <b/>
      <sz val="11"/>
      <name val="Arial"/>
      <family val="1"/>
    </font>
    <font>
      <b/>
      <sz val="12"/>
      <color rgb="FFC00000"/>
      <name val="Arial"/>
      <family val="2"/>
    </font>
    <font>
      <b/>
      <sz val="8"/>
      <name val="Arial"/>
      <family val="1"/>
    </font>
    <font>
      <b/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lightUp">
        <fgColor theme="8" tint="0.39994506668294322"/>
        <bgColor indexed="65"/>
      </patternFill>
    </fill>
    <fill>
      <patternFill patternType="solid">
        <fgColor theme="8" tint="0.59999389629810485"/>
        <bgColor theme="8" tint="0.3999145481734672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hair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hair">
        <color theme="0" tint="-0.34998626667073579"/>
      </left>
      <right/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/>
      <top/>
      <bottom style="thin">
        <color theme="1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/>
      <bottom style="thin">
        <color theme="0" tint="-0.34998626667073579"/>
      </bottom>
      <diagonal/>
    </border>
    <border>
      <left/>
      <right style="dotted">
        <color theme="0" tint="-0.34998626667073579"/>
      </right>
      <top/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10">
    <xf numFmtId="0" fontId="0" fillId="0" borderId="0" xfId="0"/>
    <xf numFmtId="0" fontId="2" fillId="2" borderId="0" xfId="2" applyFill="1" applyAlignment="1">
      <alignment horizontal="center"/>
    </xf>
    <xf numFmtId="0" fontId="2" fillId="2" borderId="0" xfId="2" applyFill="1" applyAlignment="1">
      <alignment wrapText="1"/>
    </xf>
    <xf numFmtId="164" fontId="3" fillId="3" borderId="0" xfId="0" applyNumberFormat="1" applyFont="1" applyFill="1" applyAlignment="1">
      <alignment horizontal="right" vertical="center" wrapText="1"/>
    </xf>
    <xf numFmtId="43" fontId="5" fillId="0" borderId="0" xfId="3" applyFont="1" applyFill="1" applyBorder="1" applyAlignment="1" applyProtection="1">
      <alignment vertical="center" wrapText="1"/>
    </xf>
    <xf numFmtId="0" fontId="2" fillId="0" borderId="0" xfId="2"/>
    <xf numFmtId="0" fontId="2" fillId="0" borderId="0" xfId="2" applyAlignment="1">
      <alignment vertical="center"/>
    </xf>
    <xf numFmtId="0" fontId="2" fillId="2" borderId="0" xfId="2" applyFill="1" applyAlignment="1">
      <alignment horizontal="center" vertical="center"/>
    </xf>
    <xf numFmtId="0" fontId="2" fillId="2" borderId="0" xfId="2" applyFill="1" applyAlignment="1">
      <alignment vertical="center" wrapText="1"/>
    </xf>
    <xf numFmtId="0" fontId="10" fillId="4" borderId="3" xfId="2" applyFont="1" applyFill="1" applyBorder="1" applyAlignment="1">
      <alignment horizontal="center" vertical="center" wrapText="1"/>
    </xf>
    <xf numFmtId="0" fontId="10" fillId="4" borderId="3" xfId="2" applyFont="1" applyFill="1" applyBorder="1" applyAlignment="1">
      <alignment horizontal="center" vertical="center" textRotation="90" wrapText="1"/>
    </xf>
    <xf numFmtId="0" fontId="11" fillId="0" borderId="0" xfId="2" applyFont="1" applyAlignment="1">
      <alignment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vertical="center" wrapText="1"/>
    </xf>
    <xf numFmtId="0" fontId="5" fillId="6" borderId="11" xfId="2" applyFont="1" applyFill="1" applyBorder="1" applyAlignment="1">
      <alignment horizontal="left" vertical="center" wrapText="1"/>
    </xf>
    <xf numFmtId="0" fontId="5" fillId="6" borderId="11" xfId="2" applyFont="1" applyFill="1" applyBorder="1" applyAlignment="1">
      <alignment horizontal="center" vertical="center" wrapText="1"/>
    </xf>
    <xf numFmtId="4" fontId="5" fillId="6" borderId="11" xfId="2" applyNumberFormat="1" applyFont="1" applyFill="1" applyBorder="1" applyAlignment="1">
      <alignment horizontal="right" vertical="center" wrapText="1"/>
    </xf>
    <xf numFmtId="0" fontId="12" fillId="0" borderId="10" xfId="2" applyFont="1" applyBorder="1" applyAlignment="1">
      <alignment vertical="center" wrapText="1"/>
    </xf>
    <xf numFmtId="0" fontId="12" fillId="7" borderId="10" xfId="2" applyFont="1" applyFill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5" borderId="11" xfId="2" applyFont="1" applyFill="1" applyBorder="1" applyAlignment="1">
      <alignment horizontal="center" vertical="center"/>
    </xf>
    <xf numFmtId="0" fontId="12" fillId="5" borderId="11" xfId="2" applyFont="1" applyFill="1" applyBorder="1" applyAlignment="1">
      <alignment horizontal="center" vertical="center" wrapText="1"/>
    </xf>
    <xf numFmtId="0" fontId="12" fillId="5" borderId="11" xfId="2" applyFont="1" applyFill="1" applyBorder="1" applyAlignment="1">
      <alignment horizontal="right" vertical="center" wrapText="1"/>
    </xf>
    <xf numFmtId="0" fontId="5" fillId="6" borderId="11" xfId="2" applyFont="1" applyFill="1" applyBorder="1" applyAlignment="1">
      <alignment horizontal="center" vertical="center"/>
    </xf>
    <xf numFmtId="0" fontId="5" fillId="6" borderId="11" xfId="2" applyFont="1" applyFill="1" applyBorder="1" applyAlignment="1">
      <alignment horizontal="right" vertical="center" wrapText="1"/>
    </xf>
    <xf numFmtId="0" fontId="8" fillId="8" borderId="12" xfId="2" applyFont="1" applyFill="1" applyBorder="1" applyAlignment="1">
      <alignment horizontal="center" vertical="center"/>
    </xf>
    <xf numFmtId="0" fontId="8" fillId="8" borderId="12" xfId="2" applyFont="1" applyFill="1" applyBorder="1" applyAlignment="1">
      <alignment vertical="center" wrapText="1"/>
    </xf>
    <xf numFmtId="0" fontId="8" fillId="8" borderId="12" xfId="2" applyFont="1" applyFill="1" applyBorder="1" applyAlignment="1">
      <alignment horizontal="center" vertical="center" wrapText="1"/>
    </xf>
    <xf numFmtId="0" fontId="2" fillId="0" borderId="0" xfId="2" applyAlignment="1">
      <alignment horizontal="center"/>
    </xf>
    <xf numFmtId="0" fontId="2" fillId="0" borderId="0" xfId="2" applyAlignment="1">
      <alignment wrapText="1"/>
    </xf>
    <xf numFmtId="0" fontId="12" fillId="5" borderId="11" xfId="2" applyFont="1" applyFill="1" applyBorder="1" applyAlignment="1">
      <alignment horizontal="left" vertical="center" wrapText="1"/>
    </xf>
    <xf numFmtId="0" fontId="12" fillId="7" borderId="13" xfId="2" applyFont="1" applyFill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2" borderId="13" xfId="2" applyFont="1" applyFill="1" applyBorder="1" applyAlignment="1">
      <alignment vertical="center" wrapText="1"/>
    </xf>
    <xf numFmtId="0" fontId="12" fillId="0" borderId="10" xfId="2" applyFont="1" applyBorder="1" applyAlignment="1">
      <alignment horizontal="center" vertical="center" wrapText="1"/>
    </xf>
    <xf numFmtId="2" fontId="12" fillId="0" borderId="10" xfId="2" applyNumberFormat="1" applyFont="1" applyBorder="1" applyAlignment="1">
      <alignment horizontal="right" vertical="center" wrapText="1"/>
    </xf>
    <xf numFmtId="4" fontId="12" fillId="0" borderId="10" xfId="2" applyNumberFormat="1" applyFont="1" applyBorder="1" applyAlignment="1">
      <alignment horizontal="right" vertical="center" wrapText="1"/>
    </xf>
    <xf numFmtId="0" fontId="12" fillId="2" borderId="10" xfId="2" applyFont="1" applyFill="1" applyBorder="1" applyAlignment="1">
      <alignment horizontal="center"/>
    </xf>
    <xf numFmtId="0" fontId="12" fillId="0" borderId="14" xfId="2" applyFont="1" applyBorder="1" applyAlignment="1">
      <alignment horizontal="center"/>
    </xf>
    <xf numFmtId="0" fontId="12" fillId="7" borderId="14" xfId="2" applyFont="1" applyFill="1" applyBorder="1" applyAlignment="1">
      <alignment horizontal="center" vertical="center"/>
    </xf>
    <xf numFmtId="0" fontId="12" fillId="0" borderId="14" xfId="2" applyFont="1" applyBorder="1" applyAlignment="1">
      <alignment horizontal="center" vertical="center" wrapText="1"/>
    </xf>
    <xf numFmtId="2" fontId="12" fillId="0" borderId="14" xfId="2" applyNumberFormat="1" applyFont="1" applyBorder="1" applyAlignment="1">
      <alignment horizontal="right" vertical="center" wrapText="1"/>
    </xf>
    <xf numFmtId="4" fontId="5" fillId="0" borderId="10" xfId="2" applyNumberFormat="1" applyFont="1" applyBorder="1" applyAlignment="1" applyProtection="1">
      <alignment horizontal="right" vertical="center" wrapText="1"/>
      <protection locked="0"/>
    </xf>
    <xf numFmtId="4" fontId="5" fillId="0" borderId="14" xfId="2" applyNumberFormat="1" applyFont="1" applyBorder="1" applyAlignment="1" applyProtection="1">
      <alignment horizontal="right" vertical="center" wrapText="1"/>
      <protection locked="0"/>
    </xf>
    <xf numFmtId="0" fontId="6" fillId="2" borderId="1" xfId="0" applyFont="1" applyFill="1" applyBorder="1" applyAlignment="1">
      <alignment vertical="center"/>
    </xf>
    <xf numFmtId="0" fontId="12" fillId="0" borderId="13" xfId="2" applyFont="1" applyBorder="1" applyAlignment="1">
      <alignment vertical="center" wrapText="1"/>
    </xf>
    <xf numFmtId="0" fontId="12" fillId="0" borderId="16" xfId="2" applyFont="1" applyBorder="1" applyAlignment="1">
      <alignment horizontal="center"/>
    </xf>
    <xf numFmtId="4" fontId="5" fillId="5" borderId="11" xfId="2" applyNumberFormat="1" applyFont="1" applyFill="1" applyBorder="1" applyAlignment="1">
      <alignment horizontal="right" vertical="center" wrapText="1"/>
    </xf>
    <xf numFmtId="4" fontId="5" fillId="6" borderId="11" xfId="2" applyNumberFormat="1" applyFont="1" applyFill="1" applyBorder="1" applyAlignment="1" applyProtection="1">
      <alignment horizontal="right" vertical="center" wrapText="1"/>
      <protection locked="0"/>
    </xf>
    <xf numFmtId="4" fontId="12" fillId="5" borderId="11" xfId="2" applyNumberFormat="1" applyFont="1" applyFill="1" applyBorder="1" applyAlignment="1" applyProtection="1">
      <alignment horizontal="right" vertical="center" wrapText="1"/>
      <protection locked="0"/>
    </xf>
    <xf numFmtId="4" fontId="12" fillId="5" borderId="11" xfId="2" applyNumberFormat="1" applyFont="1" applyFill="1" applyBorder="1" applyAlignment="1">
      <alignment horizontal="right" vertical="center" wrapText="1"/>
    </xf>
    <xf numFmtId="0" fontId="2" fillId="0" borderId="1" xfId="2" applyBorder="1" applyAlignment="1">
      <alignment vertical="center" wrapText="1"/>
    </xf>
    <xf numFmtId="0" fontId="8" fillId="8" borderId="25" xfId="2" applyFont="1" applyFill="1" applyBorder="1" applyAlignment="1">
      <alignment vertical="center" wrapText="1"/>
    </xf>
    <xf numFmtId="0" fontId="10" fillId="4" borderId="21" xfId="2" applyFont="1" applyFill="1" applyBorder="1" applyAlignment="1">
      <alignment horizontal="center" vertical="center" wrapText="1"/>
    </xf>
    <xf numFmtId="0" fontId="13" fillId="9" borderId="1" xfId="0" applyFont="1" applyFill="1" applyBorder="1" applyAlignment="1" applyProtection="1">
      <alignment horizontal="left" vertical="top" wrapText="1"/>
      <protection hidden="1"/>
    </xf>
    <xf numFmtId="0" fontId="13" fillId="9" borderId="1" xfId="0" applyFont="1" applyFill="1" applyBorder="1" applyAlignment="1" applyProtection="1">
      <alignment horizontal="center" vertical="top" wrapText="1"/>
      <protection hidden="1"/>
    </xf>
    <xf numFmtId="0" fontId="13" fillId="9" borderId="1" xfId="0" applyFont="1" applyFill="1" applyBorder="1" applyAlignment="1" applyProtection="1">
      <alignment horizontal="right" vertical="top" wrapText="1"/>
      <protection hidden="1"/>
    </xf>
    <xf numFmtId="0" fontId="15" fillId="12" borderId="3" xfId="0" applyFont="1" applyFill="1" applyBorder="1" applyAlignment="1" applyProtection="1">
      <alignment horizontal="center" vertical="center" textRotation="90" wrapText="1"/>
      <protection hidden="1"/>
    </xf>
    <xf numFmtId="0" fontId="2" fillId="2" borderId="26" xfId="2" applyFill="1" applyBorder="1" applyAlignment="1">
      <alignment horizontal="center"/>
    </xf>
    <xf numFmtId="0" fontId="2" fillId="2" borderId="27" xfId="2" applyFill="1" applyBorder="1" applyAlignment="1">
      <alignment horizontal="center"/>
    </xf>
    <xf numFmtId="0" fontId="6" fillId="2" borderId="28" xfId="0" applyFont="1" applyFill="1" applyBorder="1" applyAlignment="1">
      <alignment vertical="center"/>
    </xf>
    <xf numFmtId="0" fontId="6" fillId="2" borderId="29" xfId="0" applyFont="1" applyFill="1" applyBorder="1" applyAlignment="1">
      <alignment vertical="center"/>
    </xf>
    <xf numFmtId="4" fontId="17" fillId="0" borderId="10" xfId="2" applyNumberFormat="1" applyFont="1" applyBorder="1" applyAlignment="1">
      <alignment horizontal="right" vertical="center" wrapText="1"/>
    </xf>
    <xf numFmtId="4" fontId="17" fillId="6" borderId="11" xfId="2" applyNumberFormat="1" applyFont="1" applyFill="1" applyBorder="1" applyAlignment="1">
      <alignment horizontal="right" vertical="center" wrapText="1"/>
    </xf>
    <xf numFmtId="4" fontId="17" fillId="5" borderId="11" xfId="2" applyNumberFormat="1" applyFont="1" applyFill="1" applyBorder="1" applyAlignment="1">
      <alignment horizontal="right" vertical="center" wrapText="1"/>
    </xf>
    <xf numFmtId="4" fontId="17" fillId="0" borderId="14" xfId="2" applyNumberFormat="1" applyFont="1" applyBorder="1" applyAlignment="1">
      <alignment horizontal="right" vertical="center" wrapText="1"/>
    </xf>
    <xf numFmtId="4" fontId="5" fillId="13" borderId="17" xfId="2" applyNumberFormat="1" applyFont="1" applyFill="1" applyBorder="1" applyAlignment="1">
      <alignment horizontal="right" vertical="center" wrapText="1"/>
    </xf>
    <xf numFmtId="4" fontId="5" fillId="13" borderId="15" xfId="2" applyNumberFormat="1" applyFont="1" applyFill="1" applyBorder="1" applyAlignment="1">
      <alignment horizontal="right" vertical="center" wrapText="1"/>
    </xf>
    <xf numFmtId="4" fontId="5" fillId="13" borderId="15" xfId="2" applyNumberFormat="1" applyFont="1" applyFill="1" applyBorder="1" applyAlignment="1" applyProtection="1">
      <alignment horizontal="right" vertical="center" wrapText="1"/>
      <protection locked="0"/>
    </xf>
    <xf numFmtId="4" fontId="5" fillId="13" borderId="17" xfId="2" applyNumberFormat="1" applyFont="1" applyFill="1" applyBorder="1" applyAlignment="1" applyProtection="1">
      <alignment horizontal="right" vertical="center" wrapText="1"/>
      <protection locked="0"/>
    </xf>
    <xf numFmtId="0" fontId="11" fillId="5" borderId="11" xfId="2" applyFont="1" applyFill="1" applyBorder="1" applyAlignment="1">
      <alignment horizontal="center" vertical="center" wrapText="1"/>
    </xf>
    <xf numFmtId="0" fontId="11" fillId="5" borderId="11" xfId="2" applyFont="1" applyFill="1" applyBorder="1" applyAlignment="1">
      <alignment horizontal="left" vertical="center" wrapText="1"/>
    </xf>
    <xf numFmtId="4" fontId="16" fillId="5" borderId="11" xfId="2" applyNumberFormat="1" applyFont="1" applyFill="1" applyBorder="1" applyAlignment="1">
      <alignment horizontal="right" vertical="center" wrapText="1"/>
    </xf>
    <xf numFmtId="0" fontId="16" fillId="6" borderId="11" xfId="2" applyFont="1" applyFill="1" applyBorder="1" applyAlignment="1">
      <alignment horizontal="center" vertical="center" wrapText="1"/>
    </xf>
    <xf numFmtId="0" fontId="16" fillId="6" borderId="11" xfId="2" applyFont="1" applyFill="1" applyBorder="1" applyAlignment="1">
      <alignment horizontal="left" vertical="center" wrapText="1"/>
    </xf>
    <xf numFmtId="4" fontId="16" fillId="6" borderId="11" xfId="2" applyNumberFormat="1" applyFont="1" applyFill="1" applyBorder="1" applyAlignment="1">
      <alignment horizontal="right" vertical="center" wrapText="1"/>
    </xf>
    <xf numFmtId="0" fontId="18" fillId="10" borderId="18" xfId="0" applyFont="1" applyFill="1" applyBorder="1" applyAlignment="1" applyProtection="1">
      <alignment horizontal="center" vertical="center"/>
      <protection hidden="1"/>
    </xf>
    <xf numFmtId="10" fontId="18" fillId="0" borderId="22" xfId="1" applyNumberFormat="1" applyFont="1" applyFill="1" applyBorder="1" applyAlignment="1" applyProtection="1">
      <alignment horizontal="center" vertical="center"/>
      <protection hidden="1"/>
    </xf>
    <xf numFmtId="0" fontId="18" fillId="10" borderId="19" xfId="0" applyFont="1" applyFill="1" applyBorder="1" applyAlignment="1" applyProtection="1">
      <alignment horizontal="center" vertical="center"/>
      <protection hidden="1"/>
    </xf>
    <xf numFmtId="10" fontId="18" fillId="0" borderId="23" xfId="1" applyNumberFormat="1" applyFont="1" applyFill="1" applyBorder="1" applyAlignment="1" applyProtection="1">
      <alignment horizontal="center" vertical="center"/>
      <protection hidden="1"/>
    </xf>
    <xf numFmtId="0" fontId="18" fillId="10" borderId="20" xfId="0" applyFont="1" applyFill="1" applyBorder="1" applyAlignment="1" applyProtection="1">
      <alignment horizontal="center" vertical="center"/>
      <protection hidden="1"/>
    </xf>
    <xf numFmtId="10" fontId="18" fillId="0" borderId="24" xfId="1" applyNumberFormat="1" applyFont="1" applyFill="1" applyBorder="1" applyAlignment="1" applyProtection="1">
      <alignment horizontal="center" vertical="center"/>
      <protection hidden="1"/>
    </xf>
    <xf numFmtId="0" fontId="18" fillId="10" borderId="3" xfId="0" applyFont="1" applyFill="1" applyBorder="1" applyAlignment="1" applyProtection="1">
      <alignment horizontal="center" vertical="center"/>
      <protection hidden="1"/>
    </xf>
    <xf numFmtId="10" fontId="18" fillId="0" borderId="21" xfId="1" applyNumberFormat="1" applyFont="1" applyFill="1" applyBorder="1" applyAlignment="1" applyProtection="1">
      <alignment horizontal="center" vertical="center"/>
      <protection hidden="1"/>
    </xf>
    <xf numFmtId="0" fontId="12" fillId="5" borderId="11" xfId="2" applyFont="1" applyFill="1" applyBorder="1" applyAlignment="1">
      <alignment horizontal="left" vertical="center" wrapText="1"/>
    </xf>
    <xf numFmtId="0" fontId="5" fillId="6" borderId="11" xfId="2" applyFont="1" applyFill="1" applyBorder="1" applyAlignment="1">
      <alignment horizontal="left" vertical="center" wrapText="1"/>
    </xf>
    <xf numFmtId="0" fontId="12" fillId="0" borderId="10" xfId="2" applyFont="1" applyBorder="1" applyAlignment="1">
      <alignment horizontal="left" vertical="center" wrapText="1"/>
    </xf>
    <xf numFmtId="164" fontId="4" fillId="3" borderId="0" xfId="0" applyNumberFormat="1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10" fillId="4" borderId="4" xfId="2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 wrapText="1"/>
    </xf>
    <xf numFmtId="0" fontId="10" fillId="4" borderId="7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0" fillId="4" borderId="8" xfId="2" applyFont="1" applyFill="1" applyBorder="1" applyAlignment="1">
      <alignment horizontal="center" vertical="center" wrapText="1"/>
    </xf>
    <xf numFmtId="0" fontId="10" fillId="4" borderId="6" xfId="2" applyFont="1" applyFill="1" applyBorder="1" applyAlignment="1">
      <alignment horizontal="center" vertical="center" wrapText="1"/>
    </xf>
    <xf numFmtId="0" fontId="10" fillId="4" borderId="9" xfId="2" applyFont="1" applyFill="1" applyBorder="1" applyAlignment="1">
      <alignment horizontal="center" vertical="center" wrapText="1"/>
    </xf>
    <xf numFmtId="0" fontId="10" fillId="4" borderId="3" xfId="2" applyFont="1" applyFill="1" applyBorder="1" applyAlignment="1">
      <alignment horizontal="center" vertical="center" wrapText="1"/>
    </xf>
    <xf numFmtId="0" fontId="12" fillId="7" borderId="13" xfId="2" applyFont="1" applyFill="1" applyBorder="1" applyAlignment="1">
      <alignment horizontal="center" vertical="center"/>
    </xf>
    <xf numFmtId="0" fontId="12" fillId="7" borderId="10" xfId="2" applyFont="1" applyFill="1" applyBorder="1" applyAlignment="1">
      <alignment horizontal="center" vertical="center"/>
    </xf>
    <xf numFmtId="0" fontId="12" fillId="0" borderId="14" xfId="2" applyFont="1" applyBorder="1" applyAlignment="1">
      <alignment horizontal="left" vertical="center" wrapText="1"/>
    </xf>
    <xf numFmtId="0" fontId="5" fillId="6" borderId="11" xfId="2" applyFont="1" applyFill="1" applyBorder="1" applyAlignment="1">
      <alignment horizontal="center" vertical="center"/>
    </xf>
    <xf numFmtId="44" fontId="8" fillId="8" borderId="12" xfId="2" applyNumberFormat="1" applyFont="1" applyFill="1" applyBorder="1" applyAlignment="1">
      <alignment horizontal="right" vertical="center" wrapText="1"/>
    </xf>
    <xf numFmtId="0" fontId="10" fillId="4" borderId="2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/>
    </xf>
    <xf numFmtId="0" fontId="8" fillId="11" borderId="3" xfId="0" applyFont="1" applyFill="1" applyBorder="1" applyAlignment="1" applyProtection="1">
      <alignment horizontal="center" vertical="center"/>
      <protection hidden="1"/>
    </xf>
    <xf numFmtId="0" fontId="14" fillId="2" borderId="1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</cellXfs>
  <cellStyles count="4">
    <cellStyle name="Normal" xfId="0" builtinId="0"/>
    <cellStyle name="Normal 2" xfId="2" xr:uid="{2270718B-D9FD-4ADF-8E0E-3445FA6DDF0F}"/>
    <cellStyle name="Porcentagem" xfId="1" builtinId="5"/>
    <cellStyle name="Vírgula 2" xfId="3" xr:uid="{1B7A208D-F383-4471-875E-DD5ED1CAF6C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4E6E8-349A-45F2-87DE-E986906EAE1E}">
  <sheetPr>
    <pageSetUpPr fitToPage="1"/>
  </sheetPr>
  <dimension ref="A2:AH59"/>
  <sheetViews>
    <sheetView showGridLines="0" tabSelected="1" topLeftCell="N1" zoomScaleNormal="100" zoomScaleSheetLayoutView="100" workbookViewId="0">
      <selection activeCell="AN26" sqref="AN26"/>
    </sheetView>
  </sheetViews>
  <sheetFormatPr defaultRowHeight="14.25" x14ac:dyDescent="0.2"/>
  <cols>
    <col min="1" max="1" width="3" style="5" hidden="1" customWidth="1"/>
    <col min="2" max="5" width="5.42578125" style="28" hidden="1" customWidth="1"/>
    <col min="6" max="6" width="23.85546875" style="29" hidden="1" customWidth="1"/>
    <col min="7" max="7" width="16.85546875" style="29" hidden="1" customWidth="1"/>
    <col min="8" max="8" width="29.42578125" style="29" hidden="1" customWidth="1"/>
    <col min="9" max="12" width="10.7109375" style="29" hidden="1" customWidth="1"/>
    <col min="13" max="13" width="3.140625" style="5" hidden="1" customWidth="1"/>
    <col min="14" max="17" width="5.42578125" style="28" customWidth="1"/>
    <col min="18" max="20" width="20.7109375" style="29" customWidth="1"/>
    <col min="21" max="23" width="10.7109375" style="29" customWidth="1"/>
    <col min="24" max="24" width="12.7109375" style="29" customWidth="1"/>
    <col min="25" max="25" width="8.28515625" style="5" hidden="1" customWidth="1"/>
    <col min="26" max="34" width="0" style="5" hidden="1" customWidth="1"/>
    <col min="35" max="16384" width="9.140625" style="5"/>
  </cols>
  <sheetData>
    <row r="2" spans="2:34" ht="14.25" customHeight="1" x14ac:dyDescent="0.2">
      <c r="B2" s="1"/>
      <c r="C2" s="1"/>
      <c r="D2" s="1"/>
      <c r="E2" s="1"/>
      <c r="F2" s="2"/>
      <c r="G2" s="2"/>
      <c r="H2" s="2"/>
      <c r="I2" s="2"/>
      <c r="J2" s="3" t="s">
        <v>0</v>
      </c>
      <c r="K2" s="87" t="s">
        <v>1</v>
      </c>
      <c r="L2" s="87"/>
      <c r="M2" s="4"/>
      <c r="N2" s="58"/>
      <c r="O2" s="59"/>
      <c r="P2" s="1"/>
      <c r="Q2" s="1"/>
      <c r="R2" s="2"/>
      <c r="S2" s="2"/>
      <c r="T2" s="2"/>
      <c r="U2" s="2"/>
      <c r="V2" s="3" t="s">
        <v>0</v>
      </c>
      <c r="W2" s="87" t="s">
        <v>1</v>
      </c>
      <c r="X2" s="87"/>
    </row>
    <row r="3" spans="2:34" ht="19.5" customHeight="1" x14ac:dyDescent="0.2">
      <c r="B3" s="88" t="s">
        <v>2</v>
      </c>
      <c r="C3" s="88"/>
      <c r="D3" s="88"/>
      <c r="E3" s="88"/>
      <c r="F3" s="88"/>
      <c r="G3" s="88"/>
      <c r="H3" s="88"/>
      <c r="I3" s="88"/>
      <c r="J3" s="88"/>
      <c r="K3" s="88"/>
      <c r="L3" s="88"/>
      <c r="N3" s="60"/>
      <c r="O3" s="61"/>
      <c r="P3" s="44"/>
      <c r="Q3" s="44"/>
      <c r="R3" s="106" t="s">
        <v>3</v>
      </c>
      <c r="S3" s="106"/>
      <c r="T3" s="108" t="s">
        <v>4</v>
      </c>
      <c r="U3" s="109"/>
      <c r="V3" s="109"/>
      <c r="W3" s="109"/>
      <c r="X3" s="109"/>
    </row>
    <row r="4" spans="2:34" s="6" customFormat="1" ht="30" customHeight="1" x14ac:dyDescent="0.25">
      <c r="B4" s="89" t="s">
        <v>5</v>
      </c>
      <c r="C4" s="89"/>
      <c r="D4" s="89"/>
      <c r="E4" s="89"/>
      <c r="F4" s="89"/>
      <c r="G4" s="89"/>
      <c r="H4" s="89"/>
      <c r="I4" s="89"/>
      <c r="J4" s="89"/>
      <c r="K4" s="89"/>
      <c r="L4" s="89"/>
      <c r="N4" s="89" t="s">
        <v>5</v>
      </c>
      <c r="O4" s="89"/>
      <c r="P4" s="89"/>
      <c r="Q4" s="89"/>
      <c r="R4" s="89"/>
      <c r="S4" s="89"/>
      <c r="T4" s="89"/>
      <c r="U4" s="89"/>
      <c r="V4" s="89"/>
      <c r="W4" s="89"/>
      <c r="X4" s="89"/>
    </row>
    <row r="5" spans="2:34" s="6" customFormat="1" ht="3.75" customHeight="1" x14ac:dyDescent="0.25">
      <c r="B5" s="7"/>
      <c r="C5" s="7"/>
      <c r="D5" s="7"/>
      <c r="E5" s="7"/>
      <c r="F5" s="8"/>
      <c r="G5" s="8"/>
      <c r="H5" s="8"/>
      <c r="I5" s="8"/>
      <c r="J5" s="8"/>
      <c r="K5" s="8"/>
      <c r="L5" s="8"/>
      <c r="N5" s="7"/>
      <c r="O5" s="7"/>
      <c r="P5" s="7"/>
      <c r="Q5" s="7"/>
      <c r="R5" s="8"/>
      <c r="S5" s="8"/>
      <c r="T5" s="8"/>
      <c r="U5" s="8"/>
      <c r="V5" s="8"/>
      <c r="W5" s="8"/>
      <c r="X5" s="8"/>
    </row>
    <row r="6" spans="2:34" s="6" customFormat="1" ht="15" customHeight="1" x14ac:dyDescent="0.25">
      <c r="B6" s="90" t="s">
        <v>6</v>
      </c>
      <c r="C6" s="90"/>
      <c r="D6" s="90"/>
      <c r="E6" s="90"/>
      <c r="F6" s="91" t="s">
        <v>7</v>
      </c>
      <c r="G6" s="92"/>
      <c r="H6" s="93"/>
      <c r="I6" s="97" t="s">
        <v>8</v>
      </c>
      <c r="J6" s="97" t="s">
        <v>9</v>
      </c>
      <c r="K6" s="99" t="s">
        <v>10</v>
      </c>
      <c r="L6" s="99"/>
      <c r="N6" s="90" t="s">
        <v>6</v>
      </c>
      <c r="O6" s="90"/>
      <c r="P6" s="90"/>
      <c r="Q6" s="90"/>
      <c r="R6" s="91" t="s">
        <v>7</v>
      </c>
      <c r="S6" s="92"/>
      <c r="T6" s="93"/>
      <c r="U6" s="97" t="s">
        <v>8</v>
      </c>
      <c r="V6" s="97" t="s">
        <v>9</v>
      </c>
      <c r="W6" s="99" t="s">
        <v>10</v>
      </c>
      <c r="X6" s="105"/>
      <c r="Y6" s="107" t="s">
        <v>11</v>
      </c>
      <c r="Z6" s="107"/>
      <c r="AA6" s="107"/>
      <c r="AB6" s="107"/>
      <c r="AC6" s="107"/>
      <c r="AD6" s="107"/>
      <c r="AE6" s="107"/>
      <c r="AF6" s="107"/>
      <c r="AG6" s="107"/>
      <c r="AH6" s="107"/>
    </row>
    <row r="7" spans="2:34" s="11" customFormat="1" ht="73.5" customHeight="1" x14ac:dyDescent="0.25">
      <c r="B7" s="10" t="s">
        <v>12</v>
      </c>
      <c r="C7" s="10" t="s">
        <v>13</v>
      </c>
      <c r="D7" s="10" t="s">
        <v>14</v>
      </c>
      <c r="E7" s="10" t="s">
        <v>15</v>
      </c>
      <c r="F7" s="94"/>
      <c r="G7" s="95"/>
      <c r="H7" s="96"/>
      <c r="I7" s="98"/>
      <c r="J7" s="98"/>
      <c r="K7" s="9" t="s">
        <v>16</v>
      </c>
      <c r="L7" s="9" t="s">
        <v>17</v>
      </c>
      <c r="N7" s="10" t="s">
        <v>12</v>
      </c>
      <c r="O7" s="10" t="s">
        <v>13</v>
      </c>
      <c r="P7" s="10" t="s">
        <v>14</v>
      </c>
      <c r="Q7" s="10" t="s">
        <v>15</v>
      </c>
      <c r="R7" s="94"/>
      <c r="S7" s="95"/>
      <c r="T7" s="96"/>
      <c r="U7" s="98"/>
      <c r="V7" s="98"/>
      <c r="W7" s="9" t="s">
        <v>16</v>
      </c>
      <c r="X7" s="53" t="s">
        <v>17</v>
      </c>
      <c r="Y7" s="57" t="s">
        <v>12</v>
      </c>
      <c r="Z7" s="57" t="s">
        <v>13</v>
      </c>
      <c r="AA7" s="57" t="s">
        <v>14</v>
      </c>
      <c r="AB7" s="57" t="s">
        <v>15</v>
      </c>
      <c r="AC7" s="57" t="s">
        <v>18</v>
      </c>
      <c r="AD7" s="57" t="s">
        <v>19</v>
      </c>
      <c r="AE7" s="57" t="s">
        <v>20</v>
      </c>
      <c r="AF7" s="57" t="s">
        <v>21</v>
      </c>
      <c r="AG7" s="57" t="s">
        <v>22</v>
      </c>
      <c r="AH7" s="57" t="s">
        <v>23</v>
      </c>
    </row>
    <row r="8" spans="2:34" s="6" customFormat="1" ht="3.75" customHeight="1" x14ac:dyDescent="0.25">
      <c r="B8" s="12"/>
      <c r="C8" s="12"/>
      <c r="D8" s="12"/>
      <c r="E8" s="12"/>
      <c r="F8" s="13"/>
      <c r="G8" s="13"/>
      <c r="H8" s="13"/>
      <c r="I8" s="13"/>
      <c r="J8" s="13"/>
      <c r="K8" s="13"/>
      <c r="L8" s="13"/>
      <c r="N8" s="12"/>
      <c r="O8" s="12"/>
      <c r="P8" s="12"/>
      <c r="Q8" s="12"/>
      <c r="R8" s="13"/>
      <c r="S8" s="13"/>
      <c r="T8" s="13"/>
      <c r="U8" s="13"/>
      <c r="V8" s="13"/>
      <c r="W8" s="13"/>
      <c r="X8" s="51"/>
      <c r="Y8" s="54"/>
      <c r="Z8" s="55"/>
      <c r="AA8" s="56"/>
      <c r="AB8" s="56"/>
      <c r="AC8" s="56"/>
      <c r="AD8" s="56"/>
      <c r="AE8" s="56"/>
      <c r="AF8" s="56"/>
      <c r="AG8" s="56"/>
      <c r="AH8" s="56"/>
    </row>
    <row r="9" spans="2:34" s="12" customFormat="1" ht="18" customHeight="1" x14ac:dyDescent="0.25">
      <c r="B9" s="30"/>
      <c r="C9" s="30"/>
      <c r="D9" s="20"/>
      <c r="E9" s="20"/>
      <c r="F9" s="84" t="s">
        <v>24</v>
      </c>
      <c r="G9" s="84"/>
      <c r="H9" s="84"/>
      <c r="I9" s="21"/>
      <c r="J9" s="30"/>
      <c r="K9" s="47"/>
      <c r="L9" s="47"/>
      <c r="N9" s="30"/>
      <c r="O9" s="30"/>
      <c r="P9" s="20"/>
      <c r="Q9" s="20"/>
      <c r="R9" s="84" t="s">
        <v>24</v>
      </c>
      <c r="S9" s="84"/>
      <c r="T9" s="84"/>
      <c r="U9" s="21"/>
      <c r="V9" s="30"/>
      <c r="W9" s="47"/>
      <c r="X9" s="47"/>
      <c r="Y9" s="70"/>
      <c r="Z9" s="71"/>
      <c r="AA9" s="72"/>
      <c r="AB9" s="72"/>
      <c r="AC9" s="70"/>
      <c r="AD9" s="71"/>
      <c r="AE9" s="70"/>
      <c r="AF9" s="71"/>
      <c r="AG9" s="72"/>
      <c r="AH9" s="72"/>
    </row>
    <row r="10" spans="2:34" s="6" customFormat="1" ht="18" customHeight="1" x14ac:dyDescent="0.25">
      <c r="B10" s="14"/>
      <c r="C10" s="14"/>
      <c r="D10" s="23" t="s">
        <v>25</v>
      </c>
      <c r="E10" s="23"/>
      <c r="F10" s="85" t="s">
        <v>26</v>
      </c>
      <c r="G10" s="85"/>
      <c r="H10" s="85"/>
      <c r="I10" s="15"/>
      <c r="J10" s="14"/>
      <c r="K10" s="16"/>
      <c r="L10" s="16"/>
      <c r="N10" s="14"/>
      <c r="O10" s="14"/>
      <c r="P10" s="23" t="s">
        <v>25</v>
      </c>
      <c r="Q10" s="23"/>
      <c r="R10" s="85" t="s">
        <v>26</v>
      </c>
      <c r="S10" s="85"/>
      <c r="T10" s="85"/>
      <c r="U10" s="15"/>
      <c r="V10" s="14"/>
      <c r="W10" s="16"/>
      <c r="X10" s="16"/>
      <c r="Y10" s="73"/>
      <c r="Z10" s="74"/>
      <c r="AA10" s="75"/>
      <c r="AB10" s="75"/>
      <c r="AC10" s="73"/>
      <c r="AD10" s="74"/>
      <c r="AE10" s="73"/>
      <c r="AF10" s="74"/>
      <c r="AG10" s="75"/>
      <c r="AH10" s="75"/>
    </row>
    <row r="11" spans="2:34" s="6" customFormat="1" ht="29.25" customHeight="1" x14ac:dyDescent="0.25">
      <c r="B11" s="45"/>
      <c r="C11" s="17"/>
      <c r="D11" s="18" t="s">
        <v>27</v>
      </c>
      <c r="E11" s="19"/>
      <c r="F11" s="86" t="s">
        <v>28</v>
      </c>
      <c r="G11" s="86"/>
      <c r="H11" s="86"/>
      <c r="I11" s="34" t="s">
        <v>8</v>
      </c>
      <c r="J11" s="35">
        <v>1</v>
      </c>
      <c r="K11" s="62">
        <v>61003.333333333336</v>
      </c>
      <c r="L11" s="67">
        <v>61003.333333333336</v>
      </c>
      <c r="N11" s="45"/>
      <c r="O11" s="17"/>
      <c r="P11" s="18" t="s">
        <v>27</v>
      </c>
      <c r="Q11" s="19"/>
      <c r="R11" s="86" t="s">
        <v>28</v>
      </c>
      <c r="S11" s="86"/>
      <c r="T11" s="86"/>
      <c r="U11" s="34" t="s">
        <v>8</v>
      </c>
      <c r="V11" s="35">
        <v>1</v>
      </c>
      <c r="W11" s="42"/>
      <c r="X11" s="68">
        <f>ROUND(V11*W11,2)</f>
        <v>0</v>
      </c>
      <c r="Y11" s="76" t="str">
        <f>IF(B11=N11,"OK","ERRO")</f>
        <v>OK</v>
      </c>
      <c r="Z11" s="76" t="str">
        <f>IF(C11=O11,"OK","ERRO")</f>
        <v>OK</v>
      </c>
      <c r="AA11" s="76" t="str">
        <f>IF(D11=P11,"OK","ERRO")</f>
        <v>OK</v>
      </c>
      <c r="AB11" s="76" t="str">
        <f>IF(E11=Q11,"OK","ERRO")</f>
        <v>OK</v>
      </c>
      <c r="AC11" s="76" t="str">
        <f>IF(F11=R11,"OK","ERRO")</f>
        <v>OK</v>
      </c>
      <c r="AD11" s="76" t="str">
        <f>IF(I11=U11,"OK","ERRO")</f>
        <v>OK</v>
      </c>
      <c r="AE11" s="76" t="str">
        <f>IF(J11=V11,"OK","ERRO")</f>
        <v>OK</v>
      </c>
      <c r="AF11" s="76" t="str">
        <f t="shared" ref="AF11:AG17" si="0">IF(W11&lt;=K11,"OK","ERRO")</f>
        <v>OK</v>
      </c>
      <c r="AG11" s="76" t="str">
        <f t="shared" si="0"/>
        <v>OK</v>
      </c>
      <c r="AH11" s="77">
        <f t="shared" ref="AH11:AH17" si="1">IFERROR(X11/L11,"-")</f>
        <v>0</v>
      </c>
    </row>
    <row r="12" spans="2:34" s="6" customFormat="1" ht="18" customHeight="1" x14ac:dyDescent="0.25">
      <c r="B12" s="45"/>
      <c r="C12" s="17"/>
      <c r="D12" s="18" t="s">
        <v>29</v>
      </c>
      <c r="E12" s="19"/>
      <c r="F12" s="86" t="s">
        <v>30</v>
      </c>
      <c r="G12" s="86"/>
      <c r="H12" s="86"/>
      <c r="I12" s="34" t="s">
        <v>8</v>
      </c>
      <c r="J12" s="35">
        <v>1</v>
      </c>
      <c r="K12" s="62">
        <v>99318.492848197231</v>
      </c>
      <c r="L12" s="67">
        <v>99318.492848197231</v>
      </c>
      <c r="N12" s="45"/>
      <c r="O12" s="17"/>
      <c r="P12" s="18" t="s">
        <v>29</v>
      </c>
      <c r="Q12" s="19"/>
      <c r="R12" s="86" t="s">
        <v>30</v>
      </c>
      <c r="S12" s="86"/>
      <c r="T12" s="86"/>
      <c r="U12" s="34" t="s">
        <v>8</v>
      </c>
      <c r="V12" s="35">
        <v>1</v>
      </c>
      <c r="W12" s="42"/>
      <c r="X12" s="68">
        <f t="shared" ref="X12:X17" si="2">ROUND(V12*W12,2)</f>
        <v>0</v>
      </c>
      <c r="Y12" s="78" t="str">
        <f t="shared" ref="Y12:AA17" si="3">IF(B12=N12,"OK","ERRO")</f>
        <v>OK</v>
      </c>
      <c r="Z12" s="78" t="str">
        <f t="shared" si="3"/>
        <v>OK</v>
      </c>
      <c r="AA12" s="78" t="str">
        <f t="shared" si="3"/>
        <v>OK</v>
      </c>
      <c r="AB12" s="78" t="str">
        <f t="shared" ref="AB12:AB17" si="4">IF(E12&gt;=Q12,"OK","ERRO")</f>
        <v>OK</v>
      </c>
      <c r="AC12" s="78" t="str">
        <f t="shared" ref="AC12:AC17" si="5">IF(R12&lt;=F12,"OK","ERRO")</f>
        <v>OK</v>
      </c>
      <c r="AD12" s="78" t="str">
        <f t="shared" ref="AD12:AE17" si="6">IF(U12&lt;=I12,"OK","ERRO")</f>
        <v>OK</v>
      </c>
      <c r="AE12" s="78" t="str">
        <f t="shared" si="6"/>
        <v>OK</v>
      </c>
      <c r="AF12" s="78" t="str">
        <f t="shared" si="0"/>
        <v>OK</v>
      </c>
      <c r="AG12" s="78" t="str">
        <f t="shared" si="0"/>
        <v>OK</v>
      </c>
      <c r="AH12" s="79">
        <f t="shared" si="1"/>
        <v>0</v>
      </c>
    </row>
    <row r="13" spans="2:34" s="6" customFormat="1" ht="18" customHeight="1" x14ac:dyDescent="0.25">
      <c r="B13" s="45"/>
      <c r="C13" s="17"/>
      <c r="D13" s="18" t="s">
        <v>31</v>
      </c>
      <c r="E13" s="19"/>
      <c r="F13" s="86" t="s">
        <v>32</v>
      </c>
      <c r="G13" s="86"/>
      <c r="H13" s="86"/>
      <c r="I13" s="34" t="s">
        <v>8</v>
      </c>
      <c r="J13" s="35">
        <v>1</v>
      </c>
      <c r="K13" s="62">
        <v>24333.333333333332</v>
      </c>
      <c r="L13" s="67">
        <v>24333.333333333332</v>
      </c>
      <c r="N13" s="45"/>
      <c r="O13" s="17"/>
      <c r="P13" s="18" t="s">
        <v>31</v>
      </c>
      <c r="Q13" s="19"/>
      <c r="R13" s="86" t="s">
        <v>32</v>
      </c>
      <c r="S13" s="86"/>
      <c r="T13" s="86"/>
      <c r="U13" s="34" t="s">
        <v>8</v>
      </c>
      <c r="V13" s="35">
        <v>1</v>
      </c>
      <c r="W13" s="42"/>
      <c r="X13" s="68">
        <f t="shared" si="2"/>
        <v>0</v>
      </c>
      <c r="Y13" s="78" t="str">
        <f t="shared" si="3"/>
        <v>OK</v>
      </c>
      <c r="Z13" s="78" t="str">
        <f t="shared" si="3"/>
        <v>OK</v>
      </c>
      <c r="AA13" s="78" t="str">
        <f t="shared" si="3"/>
        <v>OK</v>
      </c>
      <c r="AB13" s="78" t="str">
        <f t="shared" si="4"/>
        <v>OK</v>
      </c>
      <c r="AC13" s="78" t="str">
        <f t="shared" si="5"/>
        <v>OK</v>
      </c>
      <c r="AD13" s="78" t="str">
        <f t="shared" si="6"/>
        <v>OK</v>
      </c>
      <c r="AE13" s="78" t="str">
        <f t="shared" si="6"/>
        <v>OK</v>
      </c>
      <c r="AF13" s="78" t="str">
        <f t="shared" si="0"/>
        <v>OK</v>
      </c>
      <c r="AG13" s="78" t="str">
        <f t="shared" si="0"/>
        <v>OK</v>
      </c>
      <c r="AH13" s="79">
        <f t="shared" si="1"/>
        <v>0</v>
      </c>
    </row>
    <row r="14" spans="2:34" s="6" customFormat="1" ht="52.5" customHeight="1" x14ac:dyDescent="0.25">
      <c r="B14" s="45"/>
      <c r="C14" s="17"/>
      <c r="D14" s="18" t="s">
        <v>33</v>
      </c>
      <c r="E14" s="19"/>
      <c r="F14" s="86" t="s">
        <v>34</v>
      </c>
      <c r="G14" s="86"/>
      <c r="H14" s="86"/>
      <c r="I14" s="34" t="s">
        <v>8</v>
      </c>
      <c r="J14" s="35">
        <v>1</v>
      </c>
      <c r="K14" s="62">
        <v>45995.973333333328</v>
      </c>
      <c r="L14" s="67">
        <v>45995.973333333328</v>
      </c>
      <c r="N14" s="45"/>
      <c r="O14" s="17"/>
      <c r="P14" s="18" t="s">
        <v>33</v>
      </c>
      <c r="Q14" s="19"/>
      <c r="R14" s="86" t="s">
        <v>34</v>
      </c>
      <c r="S14" s="86"/>
      <c r="T14" s="86"/>
      <c r="U14" s="34" t="s">
        <v>8</v>
      </c>
      <c r="V14" s="35">
        <v>1</v>
      </c>
      <c r="W14" s="42"/>
      <c r="X14" s="68">
        <f t="shared" si="2"/>
        <v>0</v>
      </c>
      <c r="Y14" s="78" t="str">
        <f t="shared" si="3"/>
        <v>OK</v>
      </c>
      <c r="Z14" s="78" t="str">
        <f t="shared" si="3"/>
        <v>OK</v>
      </c>
      <c r="AA14" s="78" t="str">
        <f t="shared" si="3"/>
        <v>OK</v>
      </c>
      <c r="AB14" s="78" t="str">
        <f t="shared" si="4"/>
        <v>OK</v>
      </c>
      <c r="AC14" s="78" t="str">
        <f t="shared" si="5"/>
        <v>OK</v>
      </c>
      <c r="AD14" s="78" t="str">
        <f t="shared" si="6"/>
        <v>OK</v>
      </c>
      <c r="AE14" s="78" t="str">
        <f t="shared" si="6"/>
        <v>OK</v>
      </c>
      <c r="AF14" s="78" t="str">
        <f t="shared" si="0"/>
        <v>OK</v>
      </c>
      <c r="AG14" s="78" t="str">
        <f t="shared" si="0"/>
        <v>OK</v>
      </c>
      <c r="AH14" s="79">
        <f t="shared" si="1"/>
        <v>0</v>
      </c>
    </row>
    <row r="15" spans="2:34" s="6" customFormat="1" ht="18" customHeight="1" x14ac:dyDescent="0.25">
      <c r="B15" s="45"/>
      <c r="C15" s="17"/>
      <c r="D15" s="18" t="s">
        <v>35</v>
      </c>
      <c r="E15" s="19"/>
      <c r="F15" s="86" t="s">
        <v>36</v>
      </c>
      <c r="G15" s="86"/>
      <c r="H15" s="86"/>
      <c r="I15" s="34" t="s">
        <v>8</v>
      </c>
      <c r="J15" s="35">
        <v>1</v>
      </c>
      <c r="K15" s="62">
        <v>31620</v>
      </c>
      <c r="L15" s="67">
        <v>31620</v>
      </c>
      <c r="N15" s="45"/>
      <c r="O15" s="17"/>
      <c r="P15" s="18" t="s">
        <v>35</v>
      </c>
      <c r="Q15" s="19"/>
      <c r="R15" s="86" t="s">
        <v>36</v>
      </c>
      <c r="S15" s="86"/>
      <c r="T15" s="86"/>
      <c r="U15" s="34" t="s">
        <v>8</v>
      </c>
      <c r="V15" s="35">
        <v>1</v>
      </c>
      <c r="W15" s="42"/>
      <c r="X15" s="68">
        <f t="shared" si="2"/>
        <v>0</v>
      </c>
      <c r="Y15" s="78" t="str">
        <f t="shared" si="3"/>
        <v>OK</v>
      </c>
      <c r="Z15" s="78" t="str">
        <f t="shared" si="3"/>
        <v>OK</v>
      </c>
      <c r="AA15" s="78" t="str">
        <f t="shared" si="3"/>
        <v>OK</v>
      </c>
      <c r="AB15" s="78" t="str">
        <f t="shared" si="4"/>
        <v>OK</v>
      </c>
      <c r="AC15" s="78" t="str">
        <f t="shared" si="5"/>
        <v>OK</v>
      </c>
      <c r="AD15" s="78" t="str">
        <f t="shared" si="6"/>
        <v>OK</v>
      </c>
      <c r="AE15" s="78" t="str">
        <f t="shared" si="6"/>
        <v>OK</v>
      </c>
      <c r="AF15" s="78" t="str">
        <f t="shared" si="0"/>
        <v>OK</v>
      </c>
      <c r="AG15" s="78" t="str">
        <f t="shared" si="0"/>
        <v>OK</v>
      </c>
      <c r="AH15" s="79">
        <f t="shared" si="1"/>
        <v>0</v>
      </c>
    </row>
    <row r="16" spans="2:34" s="6" customFormat="1" ht="18" customHeight="1" x14ac:dyDescent="0.25">
      <c r="B16" s="45"/>
      <c r="C16" s="17"/>
      <c r="D16" s="18" t="s">
        <v>37</v>
      </c>
      <c r="E16" s="19"/>
      <c r="F16" s="86" t="s">
        <v>38</v>
      </c>
      <c r="G16" s="86"/>
      <c r="H16" s="86"/>
      <c r="I16" s="34" t="s">
        <v>8</v>
      </c>
      <c r="J16" s="35">
        <v>1</v>
      </c>
      <c r="K16" s="62">
        <v>15955.63517081739</v>
      </c>
      <c r="L16" s="67">
        <v>15955.63517081739</v>
      </c>
      <c r="N16" s="45"/>
      <c r="O16" s="17"/>
      <c r="P16" s="18" t="s">
        <v>37</v>
      </c>
      <c r="Q16" s="19"/>
      <c r="R16" s="86" t="s">
        <v>38</v>
      </c>
      <c r="S16" s="86"/>
      <c r="T16" s="86"/>
      <c r="U16" s="34" t="s">
        <v>8</v>
      </c>
      <c r="V16" s="35">
        <v>1</v>
      </c>
      <c r="W16" s="42"/>
      <c r="X16" s="68">
        <f t="shared" si="2"/>
        <v>0</v>
      </c>
      <c r="Y16" s="78" t="str">
        <f t="shared" si="3"/>
        <v>OK</v>
      </c>
      <c r="Z16" s="78" t="str">
        <f t="shared" si="3"/>
        <v>OK</v>
      </c>
      <c r="AA16" s="78" t="str">
        <f t="shared" si="3"/>
        <v>OK</v>
      </c>
      <c r="AB16" s="78" t="str">
        <f t="shared" si="4"/>
        <v>OK</v>
      </c>
      <c r="AC16" s="78" t="str">
        <f t="shared" si="5"/>
        <v>OK</v>
      </c>
      <c r="AD16" s="78" t="str">
        <f t="shared" si="6"/>
        <v>OK</v>
      </c>
      <c r="AE16" s="78" t="str">
        <f t="shared" si="6"/>
        <v>OK</v>
      </c>
      <c r="AF16" s="78" t="str">
        <f t="shared" si="0"/>
        <v>OK</v>
      </c>
      <c r="AG16" s="78" t="str">
        <f t="shared" si="0"/>
        <v>OK</v>
      </c>
      <c r="AH16" s="79">
        <f t="shared" si="1"/>
        <v>0</v>
      </c>
    </row>
    <row r="17" spans="2:34" s="6" customFormat="1" ht="44.25" customHeight="1" x14ac:dyDescent="0.25">
      <c r="B17" s="45"/>
      <c r="C17" s="17"/>
      <c r="D17" s="18" t="s">
        <v>39</v>
      </c>
      <c r="E17" s="19"/>
      <c r="F17" s="86" t="s">
        <v>40</v>
      </c>
      <c r="G17" s="86"/>
      <c r="H17" s="86"/>
      <c r="I17" s="34" t="s">
        <v>8</v>
      </c>
      <c r="J17" s="35">
        <v>1</v>
      </c>
      <c r="K17" s="62">
        <v>25980.702346194561</v>
      </c>
      <c r="L17" s="67">
        <v>25980.702346194561</v>
      </c>
      <c r="N17" s="45"/>
      <c r="O17" s="17"/>
      <c r="P17" s="18" t="s">
        <v>39</v>
      </c>
      <c r="Q17" s="19"/>
      <c r="R17" s="86" t="s">
        <v>40</v>
      </c>
      <c r="S17" s="86"/>
      <c r="T17" s="86"/>
      <c r="U17" s="34" t="s">
        <v>8</v>
      </c>
      <c r="V17" s="35">
        <v>1</v>
      </c>
      <c r="W17" s="42"/>
      <c r="X17" s="68">
        <f t="shared" si="2"/>
        <v>0</v>
      </c>
      <c r="Y17" s="80" t="str">
        <f t="shared" si="3"/>
        <v>OK</v>
      </c>
      <c r="Z17" s="80" t="str">
        <f t="shared" si="3"/>
        <v>OK</v>
      </c>
      <c r="AA17" s="80" t="str">
        <f t="shared" si="3"/>
        <v>OK</v>
      </c>
      <c r="AB17" s="80" t="str">
        <f t="shared" si="4"/>
        <v>OK</v>
      </c>
      <c r="AC17" s="80" t="str">
        <f t="shared" si="5"/>
        <v>OK</v>
      </c>
      <c r="AD17" s="80" t="str">
        <f t="shared" si="6"/>
        <v>OK</v>
      </c>
      <c r="AE17" s="80" t="str">
        <f t="shared" si="6"/>
        <v>OK</v>
      </c>
      <c r="AF17" s="80" t="str">
        <f t="shared" si="0"/>
        <v>OK</v>
      </c>
      <c r="AG17" s="80" t="str">
        <f t="shared" si="0"/>
        <v>OK</v>
      </c>
      <c r="AH17" s="81">
        <f t="shared" si="1"/>
        <v>0</v>
      </c>
    </row>
    <row r="18" spans="2:34" s="6" customFormat="1" ht="18" customHeight="1" x14ac:dyDescent="0.25">
      <c r="B18" s="23" t="s">
        <v>41</v>
      </c>
      <c r="C18" s="23" t="s">
        <v>42</v>
      </c>
      <c r="D18" s="23" t="s">
        <v>43</v>
      </c>
      <c r="E18" s="23"/>
      <c r="F18" s="85" t="s">
        <v>44</v>
      </c>
      <c r="G18" s="85"/>
      <c r="H18" s="85"/>
      <c r="I18" s="15"/>
      <c r="J18" s="14"/>
      <c r="K18" s="63"/>
      <c r="L18" s="16"/>
      <c r="N18" s="23" t="s">
        <v>41</v>
      </c>
      <c r="O18" s="23" t="s">
        <v>42</v>
      </c>
      <c r="P18" s="23" t="s">
        <v>43</v>
      </c>
      <c r="Q18" s="23"/>
      <c r="R18" s="85" t="s">
        <v>44</v>
      </c>
      <c r="S18" s="85"/>
      <c r="T18" s="85"/>
      <c r="U18" s="15"/>
      <c r="V18" s="14"/>
      <c r="W18" s="48"/>
      <c r="X18" s="48"/>
      <c r="Y18" s="73"/>
      <c r="Z18" s="74"/>
      <c r="AA18" s="75"/>
      <c r="AB18" s="75"/>
      <c r="AC18" s="73"/>
      <c r="AD18" s="74"/>
      <c r="AE18" s="73"/>
      <c r="AF18" s="74"/>
      <c r="AG18" s="75"/>
      <c r="AH18" s="75"/>
    </row>
    <row r="19" spans="2:34" s="6" customFormat="1" ht="18" customHeight="1" x14ac:dyDescent="0.25">
      <c r="B19" s="31" t="s">
        <v>45</v>
      </c>
      <c r="C19" s="17"/>
      <c r="D19" s="18" t="s">
        <v>46</v>
      </c>
      <c r="E19" s="19"/>
      <c r="F19" s="86" t="s">
        <v>47</v>
      </c>
      <c r="G19" s="86"/>
      <c r="H19" s="86"/>
      <c r="I19" s="34" t="s">
        <v>48</v>
      </c>
      <c r="J19" s="36">
        <v>14281.380000000001</v>
      </c>
      <c r="K19" s="62">
        <v>9.4670915555779622</v>
      </c>
      <c r="L19" s="67">
        <v>135203.13200000001</v>
      </c>
      <c r="N19" s="31" t="s">
        <v>45</v>
      </c>
      <c r="O19" s="17"/>
      <c r="P19" s="18" t="s">
        <v>46</v>
      </c>
      <c r="Q19" s="19"/>
      <c r="R19" s="86" t="s">
        <v>47</v>
      </c>
      <c r="S19" s="86"/>
      <c r="T19" s="86"/>
      <c r="U19" s="34" t="s">
        <v>48</v>
      </c>
      <c r="V19" s="36">
        <v>14281.380000000001</v>
      </c>
      <c r="W19" s="42"/>
      <c r="X19" s="68">
        <f>ROUND(V19*W19,2)</f>
        <v>0</v>
      </c>
      <c r="Y19" s="76" t="str">
        <f t="shared" ref="Y19:Y46" si="7">IF(B19=N19,"OK","ERRO")</f>
        <v>OK</v>
      </c>
      <c r="Z19" s="76" t="str">
        <f t="shared" ref="Z19:Z46" si="8">IF(C19=O19,"OK","ERRO")</f>
        <v>OK</v>
      </c>
      <c r="AA19" s="76" t="str">
        <f t="shared" ref="AA19:AA46" si="9">IF(D19=P19,"OK","ERRO")</f>
        <v>OK</v>
      </c>
      <c r="AB19" s="76" t="str">
        <f t="shared" ref="AB19:AB46" si="10">IF(E19&gt;=Q19,"OK","ERRO")</f>
        <v>OK</v>
      </c>
      <c r="AC19" s="76" t="str">
        <f t="shared" ref="AC19:AC46" si="11">IF(R19&lt;=F19,"OK","ERRO")</f>
        <v>OK</v>
      </c>
      <c r="AD19" s="76" t="str">
        <f t="shared" ref="AD19:AD46" si="12">IF(U19&lt;=I19,"OK","ERRO")</f>
        <v>OK</v>
      </c>
      <c r="AE19" s="76" t="str">
        <f t="shared" ref="AE19:AE46" si="13">IF(V19&lt;=J19,"OK","ERRO")</f>
        <v>OK</v>
      </c>
      <c r="AF19" s="76" t="str">
        <f t="shared" ref="AF19:AF46" si="14">IF(W19&lt;=K19,"OK","ERRO")</f>
        <v>OK</v>
      </c>
      <c r="AG19" s="76" t="str">
        <f t="shared" ref="AG19:AG46" si="15">IF(X19&lt;=L19,"OK","ERRO")</f>
        <v>OK</v>
      </c>
      <c r="AH19" s="77">
        <f t="shared" ref="AH19:AH46" si="16">IFERROR(X19/L19,"-")</f>
        <v>0</v>
      </c>
    </row>
    <row r="20" spans="2:34" s="6" customFormat="1" ht="18" customHeight="1" x14ac:dyDescent="0.25">
      <c r="B20" s="31" t="s">
        <v>49</v>
      </c>
      <c r="C20" s="18" t="s">
        <v>50</v>
      </c>
      <c r="D20" s="18" t="s">
        <v>51</v>
      </c>
      <c r="E20" s="19"/>
      <c r="F20" s="86" t="s">
        <v>52</v>
      </c>
      <c r="G20" s="86"/>
      <c r="H20" s="86"/>
      <c r="I20" s="34" t="s">
        <v>48</v>
      </c>
      <c r="J20" s="36">
        <v>5160.79</v>
      </c>
      <c r="K20" s="62">
        <v>65.45073195512056</v>
      </c>
      <c r="L20" s="67">
        <v>337777.48296666663</v>
      </c>
      <c r="N20" s="31" t="s">
        <v>49</v>
      </c>
      <c r="O20" s="18" t="s">
        <v>50</v>
      </c>
      <c r="P20" s="18" t="s">
        <v>51</v>
      </c>
      <c r="Q20" s="19"/>
      <c r="R20" s="86" t="s">
        <v>52</v>
      </c>
      <c r="S20" s="86"/>
      <c r="T20" s="86"/>
      <c r="U20" s="34" t="s">
        <v>48</v>
      </c>
      <c r="V20" s="36">
        <v>5160.79</v>
      </c>
      <c r="W20" s="42"/>
      <c r="X20" s="68">
        <f t="shared" ref="X20:X46" si="17">ROUND(V20*W20,2)</f>
        <v>0</v>
      </c>
      <c r="Y20" s="78" t="str">
        <f t="shared" si="7"/>
        <v>OK</v>
      </c>
      <c r="Z20" s="78" t="str">
        <f t="shared" si="8"/>
        <v>OK</v>
      </c>
      <c r="AA20" s="78" t="str">
        <f t="shared" si="9"/>
        <v>OK</v>
      </c>
      <c r="AB20" s="78" t="str">
        <f t="shared" si="10"/>
        <v>OK</v>
      </c>
      <c r="AC20" s="78" t="str">
        <f t="shared" si="11"/>
        <v>OK</v>
      </c>
      <c r="AD20" s="78" t="str">
        <f t="shared" si="12"/>
        <v>OK</v>
      </c>
      <c r="AE20" s="78" t="str">
        <f t="shared" si="13"/>
        <v>OK</v>
      </c>
      <c r="AF20" s="78" t="str">
        <f t="shared" si="14"/>
        <v>OK</v>
      </c>
      <c r="AG20" s="78" t="str">
        <f t="shared" si="15"/>
        <v>OK</v>
      </c>
      <c r="AH20" s="79">
        <f t="shared" si="16"/>
        <v>0</v>
      </c>
    </row>
    <row r="21" spans="2:34" s="6" customFormat="1" ht="18" customHeight="1" x14ac:dyDescent="0.25">
      <c r="B21" s="31" t="s">
        <v>53</v>
      </c>
      <c r="C21" s="17"/>
      <c r="D21" s="18" t="s">
        <v>54</v>
      </c>
      <c r="E21" s="19"/>
      <c r="F21" s="86" t="s">
        <v>55</v>
      </c>
      <c r="G21" s="86"/>
      <c r="H21" s="86"/>
      <c r="I21" s="34" t="s">
        <v>48</v>
      </c>
      <c r="J21" s="36">
        <v>19899.919999999998</v>
      </c>
      <c r="K21" s="62">
        <v>2.0150097219821324</v>
      </c>
      <c r="L21" s="67">
        <v>40098.532266666669</v>
      </c>
      <c r="N21" s="31" t="s">
        <v>53</v>
      </c>
      <c r="O21" s="17"/>
      <c r="P21" s="18" t="s">
        <v>54</v>
      </c>
      <c r="Q21" s="19"/>
      <c r="R21" s="86" t="s">
        <v>55</v>
      </c>
      <c r="S21" s="86"/>
      <c r="T21" s="86"/>
      <c r="U21" s="34" t="s">
        <v>48</v>
      </c>
      <c r="V21" s="36">
        <v>19899.919999999998</v>
      </c>
      <c r="W21" s="42"/>
      <c r="X21" s="68">
        <f t="shared" si="17"/>
        <v>0</v>
      </c>
      <c r="Y21" s="78" t="str">
        <f t="shared" si="7"/>
        <v>OK</v>
      </c>
      <c r="Z21" s="78" t="str">
        <f t="shared" si="8"/>
        <v>OK</v>
      </c>
      <c r="AA21" s="78" t="str">
        <f t="shared" si="9"/>
        <v>OK</v>
      </c>
      <c r="AB21" s="78" t="str">
        <f t="shared" si="10"/>
        <v>OK</v>
      </c>
      <c r="AC21" s="78" t="str">
        <f t="shared" si="11"/>
        <v>OK</v>
      </c>
      <c r="AD21" s="78" t="str">
        <f t="shared" si="12"/>
        <v>OK</v>
      </c>
      <c r="AE21" s="78" t="str">
        <f t="shared" si="13"/>
        <v>OK</v>
      </c>
      <c r="AF21" s="78" t="str">
        <f t="shared" si="14"/>
        <v>OK</v>
      </c>
      <c r="AG21" s="78" t="str">
        <f t="shared" si="15"/>
        <v>OK</v>
      </c>
      <c r="AH21" s="79">
        <f t="shared" si="16"/>
        <v>0</v>
      </c>
    </row>
    <row r="22" spans="2:34" s="6" customFormat="1" ht="18" customHeight="1" x14ac:dyDescent="0.25">
      <c r="B22" s="31" t="s">
        <v>56</v>
      </c>
      <c r="C22" s="17"/>
      <c r="D22" s="18" t="s">
        <v>57</v>
      </c>
      <c r="E22" s="19"/>
      <c r="F22" s="86" t="s">
        <v>58</v>
      </c>
      <c r="G22" s="86"/>
      <c r="H22" s="86"/>
      <c r="I22" s="34" t="s">
        <v>48</v>
      </c>
      <c r="J22" s="36">
        <v>8817.6158999999989</v>
      </c>
      <c r="K22" s="62">
        <v>2.6294716070209714</v>
      </c>
      <c r="L22" s="67">
        <v>23185.670650666667</v>
      </c>
      <c r="N22" s="31" t="s">
        <v>56</v>
      </c>
      <c r="O22" s="17"/>
      <c r="P22" s="18" t="s">
        <v>57</v>
      </c>
      <c r="Q22" s="19"/>
      <c r="R22" s="86" t="s">
        <v>58</v>
      </c>
      <c r="S22" s="86"/>
      <c r="T22" s="86"/>
      <c r="U22" s="34" t="s">
        <v>48</v>
      </c>
      <c r="V22" s="36">
        <v>8817.6158999999989</v>
      </c>
      <c r="W22" s="42"/>
      <c r="X22" s="68">
        <f t="shared" si="17"/>
        <v>0</v>
      </c>
      <c r="Y22" s="78" t="str">
        <f t="shared" si="7"/>
        <v>OK</v>
      </c>
      <c r="Z22" s="78" t="str">
        <f t="shared" si="8"/>
        <v>OK</v>
      </c>
      <c r="AA22" s="78" t="str">
        <f t="shared" si="9"/>
        <v>OK</v>
      </c>
      <c r="AB22" s="78" t="str">
        <f t="shared" si="10"/>
        <v>OK</v>
      </c>
      <c r="AC22" s="78" t="str">
        <f t="shared" si="11"/>
        <v>OK</v>
      </c>
      <c r="AD22" s="78" t="str">
        <f t="shared" si="12"/>
        <v>OK</v>
      </c>
      <c r="AE22" s="78" t="str">
        <f t="shared" si="13"/>
        <v>OK</v>
      </c>
      <c r="AF22" s="78" t="str">
        <f t="shared" si="14"/>
        <v>OK</v>
      </c>
      <c r="AG22" s="78" t="str">
        <f t="shared" si="15"/>
        <v>OK</v>
      </c>
      <c r="AH22" s="79">
        <f t="shared" si="16"/>
        <v>0</v>
      </c>
    </row>
    <row r="23" spans="2:34" s="6" customFormat="1" ht="18" customHeight="1" x14ac:dyDescent="0.25">
      <c r="B23" s="31" t="s">
        <v>59</v>
      </c>
      <c r="C23" s="17"/>
      <c r="D23" s="18" t="s">
        <v>60</v>
      </c>
      <c r="E23" s="19"/>
      <c r="F23" s="86" t="s">
        <v>61</v>
      </c>
      <c r="G23" s="86"/>
      <c r="H23" s="86"/>
      <c r="I23" s="34" t="s">
        <v>48</v>
      </c>
      <c r="J23" s="36">
        <v>1136.44</v>
      </c>
      <c r="K23" s="62">
        <v>85.017831825701293</v>
      </c>
      <c r="L23" s="67">
        <v>96617.664799999984</v>
      </c>
      <c r="N23" s="31" t="s">
        <v>59</v>
      </c>
      <c r="O23" s="17"/>
      <c r="P23" s="18" t="s">
        <v>60</v>
      </c>
      <c r="Q23" s="19"/>
      <c r="R23" s="86" t="s">
        <v>61</v>
      </c>
      <c r="S23" s="86"/>
      <c r="T23" s="86"/>
      <c r="U23" s="34" t="s">
        <v>48</v>
      </c>
      <c r="V23" s="36">
        <v>1136.44</v>
      </c>
      <c r="W23" s="42"/>
      <c r="X23" s="68">
        <f t="shared" si="17"/>
        <v>0</v>
      </c>
      <c r="Y23" s="78" t="str">
        <f t="shared" si="7"/>
        <v>OK</v>
      </c>
      <c r="Z23" s="78" t="str">
        <f t="shared" si="8"/>
        <v>OK</v>
      </c>
      <c r="AA23" s="78" t="str">
        <f t="shared" si="9"/>
        <v>OK</v>
      </c>
      <c r="AB23" s="78" t="str">
        <f t="shared" si="10"/>
        <v>OK</v>
      </c>
      <c r="AC23" s="78" t="str">
        <f t="shared" si="11"/>
        <v>OK</v>
      </c>
      <c r="AD23" s="78" t="str">
        <f t="shared" si="12"/>
        <v>OK</v>
      </c>
      <c r="AE23" s="78" t="str">
        <f t="shared" si="13"/>
        <v>OK</v>
      </c>
      <c r="AF23" s="78" t="str">
        <f t="shared" si="14"/>
        <v>OK</v>
      </c>
      <c r="AG23" s="78" t="str">
        <f t="shared" si="15"/>
        <v>OK</v>
      </c>
      <c r="AH23" s="79">
        <f t="shared" si="16"/>
        <v>0</v>
      </c>
    </row>
    <row r="24" spans="2:34" s="6" customFormat="1" ht="18" customHeight="1" x14ac:dyDescent="0.25">
      <c r="B24" s="31" t="s">
        <v>62</v>
      </c>
      <c r="C24" s="17"/>
      <c r="D24" s="18" t="s">
        <v>63</v>
      </c>
      <c r="E24" s="19"/>
      <c r="F24" s="86" t="s">
        <v>64</v>
      </c>
      <c r="G24" s="86"/>
      <c r="H24" s="86"/>
      <c r="I24" s="34" t="s">
        <v>48</v>
      </c>
      <c r="J24" s="36">
        <v>3177.1000000000004</v>
      </c>
      <c r="K24" s="62">
        <v>12.347524472002771</v>
      </c>
      <c r="L24" s="67">
        <v>39229.320000000007</v>
      </c>
      <c r="N24" s="31" t="s">
        <v>62</v>
      </c>
      <c r="O24" s="17"/>
      <c r="P24" s="18" t="s">
        <v>63</v>
      </c>
      <c r="Q24" s="19"/>
      <c r="R24" s="86" t="s">
        <v>64</v>
      </c>
      <c r="S24" s="86"/>
      <c r="T24" s="86"/>
      <c r="U24" s="34" t="s">
        <v>48</v>
      </c>
      <c r="V24" s="36">
        <v>3177.1000000000004</v>
      </c>
      <c r="W24" s="42"/>
      <c r="X24" s="68">
        <f t="shared" si="17"/>
        <v>0</v>
      </c>
      <c r="Y24" s="78" t="str">
        <f t="shared" si="7"/>
        <v>OK</v>
      </c>
      <c r="Z24" s="78" t="str">
        <f t="shared" si="8"/>
        <v>OK</v>
      </c>
      <c r="AA24" s="78" t="str">
        <f t="shared" si="9"/>
        <v>OK</v>
      </c>
      <c r="AB24" s="78" t="str">
        <f t="shared" si="10"/>
        <v>OK</v>
      </c>
      <c r="AC24" s="78" t="str">
        <f t="shared" si="11"/>
        <v>OK</v>
      </c>
      <c r="AD24" s="78" t="str">
        <f t="shared" si="12"/>
        <v>OK</v>
      </c>
      <c r="AE24" s="78" t="str">
        <f t="shared" si="13"/>
        <v>OK</v>
      </c>
      <c r="AF24" s="78" t="str">
        <f t="shared" si="14"/>
        <v>OK</v>
      </c>
      <c r="AG24" s="78" t="str">
        <f t="shared" si="15"/>
        <v>OK</v>
      </c>
      <c r="AH24" s="79">
        <f t="shared" si="16"/>
        <v>0</v>
      </c>
    </row>
    <row r="25" spans="2:34" s="6" customFormat="1" ht="18" customHeight="1" x14ac:dyDescent="0.25">
      <c r="B25" s="31" t="s">
        <v>65</v>
      </c>
      <c r="C25" s="17"/>
      <c r="D25" s="18" t="s">
        <v>66</v>
      </c>
      <c r="E25" s="19"/>
      <c r="F25" s="86" t="s">
        <v>67</v>
      </c>
      <c r="G25" s="86"/>
      <c r="H25" s="86"/>
      <c r="I25" s="34" t="s">
        <v>48</v>
      </c>
      <c r="J25" s="36">
        <v>15526.02</v>
      </c>
      <c r="K25" s="62">
        <v>3.9245900752414333</v>
      </c>
      <c r="L25" s="67">
        <v>60933.264000000003</v>
      </c>
      <c r="N25" s="31" t="s">
        <v>65</v>
      </c>
      <c r="O25" s="17"/>
      <c r="P25" s="18" t="s">
        <v>66</v>
      </c>
      <c r="Q25" s="19"/>
      <c r="R25" s="86" t="s">
        <v>67</v>
      </c>
      <c r="S25" s="86"/>
      <c r="T25" s="86"/>
      <c r="U25" s="34" t="s">
        <v>48</v>
      </c>
      <c r="V25" s="36">
        <v>15526.02</v>
      </c>
      <c r="W25" s="42"/>
      <c r="X25" s="68">
        <f t="shared" si="17"/>
        <v>0</v>
      </c>
      <c r="Y25" s="78" t="str">
        <f t="shared" si="7"/>
        <v>OK</v>
      </c>
      <c r="Z25" s="78" t="str">
        <f t="shared" si="8"/>
        <v>OK</v>
      </c>
      <c r="AA25" s="78" t="str">
        <f t="shared" si="9"/>
        <v>OK</v>
      </c>
      <c r="AB25" s="78" t="str">
        <f t="shared" si="10"/>
        <v>OK</v>
      </c>
      <c r="AC25" s="78" t="str">
        <f t="shared" si="11"/>
        <v>OK</v>
      </c>
      <c r="AD25" s="78" t="str">
        <f t="shared" si="12"/>
        <v>OK</v>
      </c>
      <c r="AE25" s="78" t="str">
        <f t="shared" si="13"/>
        <v>OK</v>
      </c>
      <c r="AF25" s="78" t="str">
        <f t="shared" si="14"/>
        <v>OK</v>
      </c>
      <c r="AG25" s="78" t="str">
        <f t="shared" si="15"/>
        <v>OK</v>
      </c>
      <c r="AH25" s="79">
        <f t="shared" si="16"/>
        <v>0</v>
      </c>
    </row>
    <row r="26" spans="2:34" s="6" customFormat="1" ht="18" customHeight="1" x14ac:dyDescent="0.25">
      <c r="B26" s="31" t="s">
        <v>68</v>
      </c>
      <c r="C26" s="17"/>
      <c r="D26" s="18" t="s">
        <v>69</v>
      </c>
      <c r="E26" s="19"/>
      <c r="F26" s="86" t="s">
        <v>70</v>
      </c>
      <c r="G26" s="86"/>
      <c r="H26" s="86"/>
      <c r="I26" s="34" t="s">
        <v>48</v>
      </c>
      <c r="J26" s="36">
        <v>6151.71</v>
      </c>
      <c r="K26" s="62">
        <v>32.516517808327549</v>
      </c>
      <c r="L26" s="67">
        <v>200032.18776666667</v>
      </c>
      <c r="N26" s="31" t="s">
        <v>68</v>
      </c>
      <c r="O26" s="17"/>
      <c r="P26" s="18" t="s">
        <v>69</v>
      </c>
      <c r="Q26" s="19"/>
      <c r="R26" s="86" t="s">
        <v>70</v>
      </c>
      <c r="S26" s="86"/>
      <c r="T26" s="86"/>
      <c r="U26" s="34" t="s">
        <v>48</v>
      </c>
      <c r="V26" s="36">
        <v>6151.71</v>
      </c>
      <c r="W26" s="42"/>
      <c r="X26" s="68">
        <f t="shared" si="17"/>
        <v>0</v>
      </c>
      <c r="Y26" s="78" t="str">
        <f t="shared" si="7"/>
        <v>OK</v>
      </c>
      <c r="Z26" s="78" t="str">
        <f t="shared" si="8"/>
        <v>OK</v>
      </c>
      <c r="AA26" s="78" t="str">
        <f t="shared" si="9"/>
        <v>OK</v>
      </c>
      <c r="AB26" s="78" t="str">
        <f t="shared" si="10"/>
        <v>OK</v>
      </c>
      <c r="AC26" s="78" t="str">
        <f t="shared" si="11"/>
        <v>OK</v>
      </c>
      <c r="AD26" s="78" t="str">
        <f t="shared" si="12"/>
        <v>OK</v>
      </c>
      <c r="AE26" s="78" t="str">
        <f t="shared" si="13"/>
        <v>OK</v>
      </c>
      <c r="AF26" s="78" t="str">
        <f t="shared" si="14"/>
        <v>OK</v>
      </c>
      <c r="AG26" s="78" t="str">
        <f t="shared" si="15"/>
        <v>OK</v>
      </c>
      <c r="AH26" s="79">
        <f t="shared" si="16"/>
        <v>0</v>
      </c>
    </row>
    <row r="27" spans="2:34" s="6" customFormat="1" ht="26.25" customHeight="1" x14ac:dyDescent="0.25">
      <c r="B27" s="31" t="s">
        <v>71</v>
      </c>
      <c r="C27" s="19"/>
      <c r="D27" s="18" t="s">
        <v>72</v>
      </c>
      <c r="E27" s="19"/>
      <c r="F27" s="86" t="s">
        <v>73</v>
      </c>
      <c r="G27" s="86"/>
      <c r="H27" s="86"/>
      <c r="I27" s="34" t="s">
        <v>48</v>
      </c>
      <c r="J27" s="36">
        <v>19999.919999999998</v>
      </c>
      <c r="K27" s="62">
        <v>14.629999999999999</v>
      </c>
      <c r="L27" s="67">
        <v>292598.82959999994</v>
      </c>
      <c r="N27" s="31" t="s">
        <v>71</v>
      </c>
      <c r="O27" s="19"/>
      <c r="P27" s="18" t="s">
        <v>72</v>
      </c>
      <c r="Q27" s="19"/>
      <c r="R27" s="86" t="s">
        <v>73</v>
      </c>
      <c r="S27" s="86"/>
      <c r="T27" s="86"/>
      <c r="U27" s="34" t="s">
        <v>48</v>
      </c>
      <c r="V27" s="36">
        <v>19999.919999999998</v>
      </c>
      <c r="W27" s="42"/>
      <c r="X27" s="68">
        <f t="shared" si="17"/>
        <v>0</v>
      </c>
      <c r="Y27" s="78" t="str">
        <f t="shared" si="7"/>
        <v>OK</v>
      </c>
      <c r="Z27" s="78" t="str">
        <f t="shared" si="8"/>
        <v>OK</v>
      </c>
      <c r="AA27" s="78" t="str">
        <f t="shared" si="9"/>
        <v>OK</v>
      </c>
      <c r="AB27" s="78" t="str">
        <f t="shared" si="10"/>
        <v>OK</v>
      </c>
      <c r="AC27" s="78" t="str">
        <f t="shared" si="11"/>
        <v>OK</v>
      </c>
      <c r="AD27" s="78" t="str">
        <f t="shared" si="12"/>
        <v>OK</v>
      </c>
      <c r="AE27" s="78" t="str">
        <f t="shared" si="13"/>
        <v>OK</v>
      </c>
      <c r="AF27" s="78" t="str">
        <f t="shared" si="14"/>
        <v>OK</v>
      </c>
      <c r="AG27" s="78" t="str">
        <f t="shared" si="15"/>
        <v>OK</v>
      </c>
      <c r="AH27" s="79">
        <f t="shared" si="16"/>
        <v>0</v>
      </c>
    </row>
    <row r="28" spans="2:34" s="6" customFormat="1" ht="18" customHeight="1" x14ac:dyDescent="0.25">
      <c r="B28" s="31" t="s">
        <v>74</v>
      </c>
      <c r="C28" s="17"/>
      <c r="D28" s="18" t="s">
        <v>75</v>
      </c>
      <c r="E28" s="19"/>
      <c r="F28" s="86" t="s">
        <v>76</v>
      </c>
      <c r="G28" s="86"/>
      <c r="H28" s="86"/>
      <c r="I28" s="34" t="s">
        <v>48</v>
      </c>
      <c r="J28" s="36">
        <v>2500</v>
      </c>
      <c r="K28" s="62">
        <v>14.766666666666666</v>
      </c>
      <c r="L28" s="67">
        <v>36916.666666666664</v>
      </c>
      <c r="N28" s="31" t="s">
        <v>74</v>
      </c>
      <c r="O28" s="17"/>
      <c r="P28" s="18" t="s">
        <v>75</v>
      </c>
      <c r="Q28" s="19"/>
      <c r="R28" s="86" t="s">
        <v>76</v>
      </c>
      <c r="S28" s="86"/>
      <c r="T28" s="86"/>
      <c r="U28" s="34" t="s">
        <v>48</v>
      </c>
      <c r="V28" s="36">
        <v>2500</v>
      </c>
      <c r="W28" s="42"/>
      <c r="X28" s="68">
        <f t="shared" si="17"/>
        <v>0</v>
      </c>
      <c r="Y28" s="78" t="str">
        <f t="shared" si="7"/>
        <v>OK</v>
      </c>
      <c r="Z28" s="78" t="str">
        <f t="shared" si="8"/>
        <v>OK</v>
      </c>
      <c r="AA28" s="78" t="str">
        <f t="shared" si="9"/>
        <v>OK</v>
      </c>
      <c r="AB28" s="78" t="str">
        <f t="shared" si="10"/>
        <v>OK</v>
      </c>
      <c r="AC28" s="78" t="str">
        <f t="shared" si="11"/>
        <v>OK</v>
      </c>
      <c r="AD28" s="78" t="str">
        <f t="shared" si="12"/>
        <v>OK</v>
      </c>
      <c r="AE28" s="78" t="str">
        <f t="shared" si="13"/>
        <v>OK</v>
      </c>
      <c r="AF28" s="78" t="str">
        <f t="shared" si="14"/>
        <v>OK</v>
      </c>
      <c r="AG28" s="78" t="str">
        <f t="shared" si="15"/>
        <v>OK</v>
      </c>
      <c r="AH28" s="79">
        <f t="shared" si="16"/>
        <v>0</v>
      </c>
    </row>
    <row r="29" spans="2:34" s="6" customFormat="1" ht="28.5" customHeight="1" x14ac:dyDescent="0.25">
      <c r="B29" s="31" t="s">
        <v>77</v>
      </c>
      <c r="C29" s="17"/>
      <c r="D29" s="18" t="s">
        <v>78</v>
      </c>
      <c r="E29" s="19"/>
      <c r="F29" s="86" t="s">
        <v>79</v>
      </c>
      <c r="G29" s="86"/>
      <c r="H29" s="86"/>
      <c r="I29" s="34" t="s">
        <v>48</v>
      </c>
      <c r="J29" s="36">
        <v>1605.7400000000002</v>
      </c>
      <c r="K29" s="62">
        <v>23.603544367913443</v>
      </c>
      <c r="L29" s="67">
        <v>37901.155333333336</v>
      </c>
      <c r="N29" s="31" t="s">
        <v>77</v>
      </c>
      <c r="O29" s="17"/>
      <c r="P29" s="18" t="s">
        <v>78</v>
      </c>
      <c r="Q29" s="19"/>
      <c r="R29" s="86" t="s">
        <v>79</v>
      </c>
      <c r="S29" s="86"/>
      <c r="T29" s="86"/>
      <c r="U29" s="34" t="s">
        <v>48</v>
      </c>
      <c r="V29" s="36">
        <v>1605.7400000000002</v>
      </c>
      <c r="W29" s="42"/>
      <c r="X29" s="68">
        <f t="shared" si="17"/>
        <v>0</v>
      </c>
      <c r="Y29" s="78" t="str">
        <f t="shared" si="7"/>
        <v>OK</v>
      </c>
      <c r="Z29" s="78" t="str">
        <f t="shared" si="8"/>
        <v>OK</v>
      </c>
      <c r="AA29" s="78" t="str">
        <f t="shared" si="9"/>
        <v>OK</v>
      </c>
      <c r="AB29" s="78" t="str">
        <f t="shared" si="10"/>
        <v>OK</v>
      </c>
      <c r="AC29" s="78" t="str">
        <f t="shared" si="11"/>
        <v>OK</v>
      </c>
      <c r="AD29" s="78" t="str">
        <f t="shared" si="12"/>
        <v>OK</v>
      </c>
      <c r="AE29" s="78" t="str">
        <f t="shared" si="13"/>
        <v>OK</v>
      </c>
      <c r="AF29" s="78" t="str">
        <f t="shared" si="14"/>
        <v>OK</v>
      </c>
      <c r="AG29" s="78" t="str">
        <f t="shared" si="15"/>
        <v>OK</v>
      </c>
      <c r="AH29" s="79">
        <f t="shared" si="16"/>
        <v>0</v>
      </c>
    </row>
    <row r="30" spans="2:34" s="6" customFormat="1" ht="18" customHeight="1" x14ac:dyDescent="0.25">
      <c r="B30" s="31" t="s">
        <v>80</v>
      </c>
      <c r="C30" s="17"/>
      <c r="D30" s="19"/>
      <c r="E30" s="19"/>
      <c r="F30" s="86" t="s">
        <v>81</v>
      </c>
      <c r="G30" s="86"/>
      <c r="H30" s="86"/>
      <c r="I30" s="34" t="s">
        <v>8</v>
      </c>
      <c r="J30" s="36">
        <v>4</v>
      </c>
      <c r="K30" s="62">
        <v>4625</v>
      </c>
      <c r="L30" s="67">
        <v>18500</v>
      </c>
      <c r="N30" s="31" t="s">
        <v>80</v>
      </c>
      <c r="O30" s="17"/>
      <c r="P30" s="19"/>
      <c r="Q30" s="19"/>
      <c r="R30" s="86" t="s">
        <v>81</v>
      </c>
      <c r="S30" s="86"/>
      <c r="T30" s="86"/>
      <c r="U30" s="34" t="s">
        <v>8</v>
      </c>
      <c r="V30" s="36">
        <v>4</v>
      </c>
      <c r="W30" s="42"/>
      <c r="X30" s="68">
        <f t="shared" si="17"/>
        <v>0</v>
      </c>
      <c r="Y30" s="78" t="str">
        <f t="shared" si="7"/>
        <v>OK</v>
      </c>
      <c r="Z30" s="78" t="str">
        <f t="shared" si="8"/>
        <v>OK</v>
      </c>
      <c r="AA30" s="78" t="str">
        <f t="shared" si="9"/>
        <v>OK</v>
      </c>
      <c r="AB30" s="78" t="str">
        <f t="shared" si="10"/>
        <v>OK</v>
      </c>
      <c r="AC30" s="78" t="str">
        <f t="shared" si="11"/>
        <v>OK</v>
      </c>
      <c r="AD30" s="78" t="str">
        <f t="shared" si="12"/>
        <v>OK</v>
      </c>
      <c r="AE30" s="78" t="str">
        <f t="shared" si="13"/>
        <v>OK</v>
      </c>
      <c r="AF30" s="78" t="str">
        <f t="shared" si="14"/>
        <v>OK</v>
      </c>
      <c r="AG30" s="78" t="str">
        <f t="shared" si="15"/>
        <v>OK</v>
      </c>
      <c r="AH30" s="79">
        <f t="shared" si="16"/>
        <v>0</v>
      </c>
    </row>
    <row r="31" spans="2:34" s="6" customFormat="1" ht="26.25" customHeight="1" x14ac:dyDescent="0.25">
      <c r="B31" s="31" t="s">
        <v>82</v>
      </c>
      <c r="C31" s="17"/>
      <c r="D31" s="18" t="s">
        <v>83</v>
      </c>
      <c r="E31" s="19"/>
      <c r="F31" s="86" t="s">
        <v>84</v>
      </c>
      <c r="G31" s="86"/>
      <c r="H31" s="86"/>
      <c r="I31" s="34" t="s">
        <v>48</v>
      </c>
      <c r="J31" s="36">
        <v>3033.87</v>
      </c>
      <c r="K31" s="62">
        <v>50.55</v>
      </c>
      <c r="L31" s="67">
        <v>153362.12849999999</v>
      </c>
      <c r="N31" s="31" t="s">
        <v>82</v>
      </c>
      <c r="O31" s="17"/>
      <c r="P31" s="18" t="s">
        <v>83</v>
      </c>
      <c r="Q31" s="19"/>
      <c r="R31" s="86" t="s">
        <v>84</v>
      </c>
      <c r="S31" s="86"/>
      <c r="T31" s="86"/>
      <c r="U31" s="34" t="s">
        <v>48</v>
      </c>
      <c r="V31" s="36">
        <v>3033.87</v>
      </c>
      <c r="W31" s="42"/>
      <c r="X31" s="68">
        <f t="shared" si="17"/>
        <v>0</v>
      </c>
      <c r="Y31" s="78" t="str">
        <f t="shared" si="7"/>
        <v>OK</v>
      </c>
      <c r="Z31" s="78" t="str">
        <f t="shared" si="8"/>
        <v>OK</v>
      </c>
      <c r="AA31" s="78" t="str">
        <f t="shared" si="9"/>
        <v>OK</v>
      </c>
      <c r="AB31" s="78" t="str">
        <f t="shared" si="10"/>
        <v>OK</v>
      </c>
      <c r="AC31" s="78" t="str">
        <f t="shared" si="11"/>
        <v>OK</v>
      </c>
      <c r="AD31" s="78" t="str">
        <f t="shared" si="12"/>
        <v>OK</v>
      </c>
      <c r="AE31" s="78" t="str">
        <f t="shared" si="13"/>
        <v>OK</v>
      </c>
      <c r="AF31" s="78" t="str">
        <f t="shared" si="14"/>
        <v>OK</v>
      </c>
      <c r="AG31" s="78" t="str">
        <f t="shared" si="15"/>
        <v>OK</v>
      </c>
      <c r="AH31" s="79">
        <f t="shared" si="16"/>
        <v>0</v>
      </c>
    </row>
    <row r="32" spans="2:34" s="6" customFormat="1" ht="18" customHeight="1" x14ac:dyDescent="0.25">
      <c r="B32" s="31" t="s">
        <v>85</v>
      </c>
      <c r="C32" s="17"/>
      <c r="D32" s="18" t="s">
        <v>86</v>
      </c>
      <c r="E32" s="19"/>
      <c r="F32" s="86" t="s">
        <v>87</v>
      </c>
      <c r="G32" s="86"/>
      <c r="H32" s="86"/>
      <c r="I32" s="34" t="s">
        <v>48</v>
      </c>
      <c r="J32" s="36">
        <v>14660.2</v>
      </c>
      <c r="K32" s="62">
        <v>5.2365117347193992</v>
      </c>
      <c r="L32" s="67">
        <v>76768.309333333338</v>
      </c>
      <c r="N32" s="31" t="s">
        <v>85</v>
      </c>
      <c r="O32" s="17"/>
      <c r="P32" s="18" t="s">
        <v>86</v>
      </c>
      <c r="Q32" s="19"/>
      <c r="R32" s="86" t="s">
        <v>87</v>
      </c>
      <c r="S32" s="86"/>
      <c r="T32" s="86"/>
      <c r="U32" s="34" t="s">
        <v>48</v>
      </c>
      <c r="V32" s="36">
        <v>14660.2</v>
      </c>
      <c r="W32" s="42"/>
      <c r="X32" s="68">
        <f t="shared" si="17"/>
        <v>0</v>
      </c>
      <c r="Y32" s="78" t="str">
        <f t="shared" si="7"/>
        <v>OK</v>
      </c>
      <c r="Z32" s="78" t="str">
        <f t="shared" si="8"/>
        <v>OK</v>
      </c>
      <c r="AA32" s="78" t="str">
        <f t="shared" si="9"/>
        <v>OK</v>
      </c>
      <c r="AB32" s="78" t="str">
        <f t="shared" si="10"/>
        <v>OK</v>
      </c>
      <c r="AC32" s="78" t="str">
        <f t="shared" si="11"/>
        <v>OK</v>
      </c>
      <c r="AD32" s="78" t="str">
        <f t="shared" si="12"/>
        <v>OK</v>
      </c>
      <c r="AE32" s="78" t="str">
        <f t="shared" si="13"/>
        <v>OK</v>
      </c>
      <c r="AF32" s="78" t="str">
        <f t="shared" si="14"/>
        <v>OK</v>
      </c>
      <c r="AG32" s="78" t="str">
        <f t="shared" si="15"/>
        <v>OK</v>
      </c>
      <c r="AH32" s="79">
        <f t="shared" si="16"/>
        <v>0</v>
      </c>
    </row>
    <row r="33" spans="2:34" s="6" customFormat="1" ht="18" customHeight="1" x14ac:dyDescent="0.25">
      <c r="B33" s="31" t="s">
        <v>88</v>
      </c>
      <c r="C33" s="17"/>
      <c r="D33" s="18" t="s">
        <v>89</v>
      </c>
      <c r="E33" s="19"/>
      <c r="F33" s="86" t="s">
        <v>90</v>
      </c>
      <c r="G33" s="86"/>
      <c r="H33" s="86"/>
      <c r="I33" s="34" t="s">
        <v>48</v>
      </c>
      <c r="J33" s="36">
        <v>15217.689999999999</v>
      </c>
      <c r="K33" s="62">
        <v>4.0999849517239468</v>
      </c>
      <c r="L33" s="67">
        <v>62392.299999999988</v>
      </c>
      <c r="N33" s="31" t="s">
        <v>88</v>
      </c>
      <c r="O33" s="17"/>
      <c r="P33" s="18" t="s">
        <v>89</v>
      </c>
      <c r="Q33" s="19"/>
      <c r="R33" s="86" t="s">
        <v>90</v>
      </c>
      <c r="S33" s="86"/>
      <c r="T33" s="86"/>
      <c r="U33" s="34" t="s">
        <v>48</v>
      </c>
      <c r="V33" s="36">
        <v>15217.689999999999</v>
      </c>
      <c r="W33" s="42"/>
      <c r="X33" s="68">
        <f t="shared" si="17"/>
        <v>0</v>
      </c>
      <c r="Y33" s="78" t="str">
        <f t="shared" si="7"/>
        <v>OK</v>
      </c>
      <c r="Z33" s="78" t="str">
        <f t="shared" si="8"/>
        <v>OK</v>
      </c>
      <c r="AA33" s="78" t="str">
        <f t="shared" si="9"/>
        <v>OK</v>
      </c>
      <c r="AB33" s="78" t="str">
        <f t="shared" si="10"/>
        <v>OK</v>
      </c>
      <c r="AC33" s="78" t="str">
        <f t="shared" si="11"/>
        <v>OK</v>
      </c>
      <c r="AD33" s="78" t="str">
        <f t="shared" si="12"/>
        <v>OK</v>
      </c>
      <c r="AE33" s="78" t="str">
        <f t="shared" si="13"/>
        <v>OK</v>
      </c>
      <c r="AF33" s="78" t="str">
        <f t="shared" si="14"/>
        <v>OK</v>
      </c>
      <c r="AG33" s="78" t="str">
        <f t="shared" si="15"/>
        <v>OK</v>
      </c>
      <c r="AH33" s="79">
        <f t="shared" si="16"/>
        <v>0</v>
      </c>
    </row>
    <row r="34" spans="2:34" s="6" customFormat="1" ht="18" customHeight="1" x14ac:dyDescent="0.25">
      <c r="B34" s="31" t="s">
        <v>91</v>
      </c>
      <c r="C34" s="17"/>
      <c r="D34" s="18" t="s">
        <v>92</v>
      </c>
      <c r="E34" s="19"/>
      <c r="F34" s="86" t="s">
        <v>93</v>
      </c>
      <c r="G34" s="86"/>
      <c r="H34" s="86"/>
      <c r="I34" s="34" t="s">
        <v>48</v>
      </c>
      <c r="J34" s="36">
        <v>18503.12</v>
      </c>
      <c r="K34" s="62">
        <v>1.8210112024350484</v>
      </c>
      <c r="L34" s="67">
        <v>33694.388799999993</v>
      </c>
      <c r="N34" s="31" t="s">
        <v>91</v>
      </c>
      <c r="O34" s="17"/>
      <c r="P34" s="18" t="s">
        <v>92</v>
      </c>
      <c r="Q34" s="19"/>
      <c r="R34" s="86" t="s">
        <v>93</v>
      </c>
      <c r="S34" s="86"/>
      <c r="T34" s="86"/>
      <c r="U34" s="34" t="s">
        <v>48</v>
      </c>
      <c r="V34" s="36">
        <v>18503.12</v>
      </c>
      <c r="W34" s="42"/>
      <c r="X34" s="68">
        <f t="shared" si="17"/>
        <v>0</v>
      </c>
      <c r="Y34" s="78" t="str">
        <f t="shared" si="7"/>
        <v>OK</v>
      </c>
      <c r="Z34" s="78" t="str">
        <f t="shared" si="8"/>
        <v>OK</v>
      </c>
      <c r="AA34" s="78" t="str">
        <f t="shared" si="9"/>
        <v>OK</v>
      </c>
      <c r="AB34" s="78" t="str">
        <f t="shared" si="10"/>
        <v>OK</v>
      </c>
      <c r="AC34" s="78" t="str">
        <f t="shared" si="11"/>
        <v>OK</v>
      </c>
      <c r="AD34" s="78" t="str">
        <f t="shared" si="12"/>
        <v>OK</v>
      </c>
      <c r="AE34" s="78" t="str">
        <f t="shared" si="13"/>
        <v>OK</v>
      </c>
      <c r="AF34" s="78" t="str">
        <f t="shared" si="14"/>
        <v>OK</v>
      </c>
      <c r="AG34" s="78" t="str">
        <f t="shared" si="15"/>
        <v>OK</v>
      </c>
      <c r="AH34" s="79">
        <f t="shared" si="16"/>
        <v>0</v>
      </c>
    </row>
    <row r="35" spans="2:34" s="6" customFormat="1" ht="18" customHeight="1" x14ac:dyDescent="0.25">
      <c r="B35" s="31" t="s">
        <v>94</v>
      </c>
      <c r="C35" s="17"/>
      <c r="D35" s="18" t="s">
        <v>95</v>
      </c>
      <c r="E35" s="19"/>
      <c r="F35" s="86" t="s">
        <v>96</v>
      </c>
      <c r="G35" s="86"/>
      <c r="H35" s="86"/>
      <c r="I35" s="34" t="s">
        <v>48</v>
      </c>
      <c r="J35" s="36">
        <v>3389.42</v>
      </c>
      <c r="K35" s="62">
        <v>34.638869265734748</v>
      </c>
      <c r="L35" s="67">
        <v>117405.67626666666</v>
      </c>
      <c r="N35" s="31" t="s">
        <v>94</v>
      </c>
      <c r="O35" s="17"/>
      <c r="P35" s="18" t="s">
        <v>95</v>
      </c>
      <c r="Q35" s="19"/>
      <c r="R35" s="86" t="s">
        <v>96</v>
      </c>
      <c r="S35" s="86"/>
      <c r="T35" s="86"/>
      <c r="U35" s="34" t="s">
        <v>48</v>
      </c>
      <c r="V35" s="36">
        <v>3389.42</v>
      </c>
      <c r="W35" s="42"/>
      <c r="X35" s="68">
        <f t="shared" si="17"/>
        <v>0</v>
      </c>
      <c r="Y35" s="78" t="str">
        <f t="shared" si="7"/>
        <v>OK</v>
      </c>
      <c r="Z35" s="78" t="str">
        <f t="shared" si="8"/>
        <v>OK</v>
      </c>
      <c r="AA35" s="78" t="str">
        <f t="shared" si="9"/>
        <v>OK</v>
      </c>
      <c r="AB35" s="78" t="str">
        <f t="shared" si="10"/>
        <v>OK</v>
      </c>
      <c r="AC35" s="78" t="str">
        <f t="shared" si="11"/>
        <v>OK</v>
      </c>
      <c r="AD35" s="78" t="str">
        <f t="shared" si="12"/>
        <v>OK</v>
      </c>
      <c r="AE35" s="78" t="str">
        <f t="shared" si="13"/>
        <v>OK</v>
      </c>
      <c r="AF35" s="78" t="str">
        <f t="shared" si="14"/>
        <v>OK</v>
      </c>
      <c r="AG35" s="78" t="str">
        <f t="shared" si="15"/>
        <v>OK</v>
      </c>
      <c r="AH35" s="79">
        <f t="shared" si="16"/>
        <v>0</v>
      </c>
    </row>
    <row r="36" spans="2:34" s="6" customFormat="1" ht="24" customHeight="1" x14ac:dyDescent="0.25">
      <c r="B36" s="32"/>
      <c r="C36" s="17"/>
      <c r="D36" s="18" t="s">
        <v>97</v>
      </c>
      <c r="E36" s="19"/>
      <c r="F36" s="86" t="s">
        <v>98</v>
      </c>
      <c r="G36" s="86"/>
      <c r="H36" s="86"/>
      <c r="I36" s="34" t="s">
        <v>48</v>
      </c>
      <c r="J36" s="36">
        <v>13475.34</v>
      </c>
      <c r="K36" s="62">
        <v>13.210000000000003</v>
      </c>
      <c r="L36" s="67">
        <v>178009.24140000003</v>
      </c>
      <c r="N36" s="32"/>
      <c r="O36" s="17"/>
      <c r="P36" s="18" t="s">
        <v>97</v>
      </c>
      <c r="Q36" s="19"/>
      <c r="R36" s="86" t="s">
        <v>98</v>
      </c>
      <c r="S36" s="86"/>
      <c r="T36" s="86"/>
      <c r="U36" s="34" t="s">
        <v>48</v>
      </c>
      <c r="V36" s="36">
        <v>13475.34</v>
      </c>
      <c r="W36" s="42"/>
      <c r="X36" s="68">
        <f t="shared" si="17"/>
        <v>0</v>
      </c>
      <c r="Y36" s="78" t="str">
        <f t="shared" si="7"/>
        <v>OK</v>
      </c>
      <c r="Z36" s="78" t="str">
        <f t="shared" si="8"/>
        <v>OK</v>
      </c>
      <c r="AA36" s="78" t="str">
        <f t="shared" si="9"/>
        <v>OK</v>
      </c>
      <c r="AB36" s="78" t="str">
        <f t="shared" si="10"/>
        <v>OK</v>
      </c>
      <c r="AC36" s="78" t="str">
        <f t="shared" si="11"/>
        <v>OK</v>
      </c>
      <c r="AD36" s="78" t="str">
        <f t="shared" si="12"/>
        <v>OK</v>
      </c>
      <c r="AE36" s="78" t="str">
        <f t="shared" si="13"/>
        <v>OK</v>
      </c>
      <c r="AF36" s="78" t="str">
        <f t="shared" si="14"/>
        <v>OK</v>
      </c>
      <c r="AG36" s="78" t="str">
        <f t="shared" si="15"/>
        <v>OK</v>
      </c>
      <c r="AH36" s="79">
        <f t="shared" si="16"/>
        <v>0</v>
      </c>
    </row>
    <row r="37" spans="2:34" s="6" customFormat="1" ht="18" customHeight="1" x14ac:dyDescent="0.25">
      <c r="B37" s="31" t="s">
        <v>99</v>
      </c>
      <c r="C37" s="17"/>
      <c r="D37" s="18" t="s">
        <v>100</v>
      </c>
      <c r="E37" s="19"/>
      <c r="F37" s="86" t="s">
        <v>101</v>
      </c>
      <c r="G37" s="86"/>
      <c r="H37" s="86"/>
      <c r="I37" s="34" t="s">
        <v>48</v>
      </c>
      <c r="J37" s="36">
        <v>587.71</v>
      </c>
      <c r="K37" s="62">
        <v>50.538657614583158</v>
      </c>
      <c r="L37" s="67">
        <v>29702.074466666669</v>
      </c>
      <c r="N37" s="31" t="s">
        <v>99</v>
      </c>
      <c r="O37" s="17"/>
      <c r="P37" s="18" t="s">
        <v>100</v>
      </c>
      <c r="Q37" s="19"/>
      <c r="R37" s="86" t="s">
        <v>101</v>
      </c>
      <c r="S37" s="86"/>
      <c r="T37" s="86"/>
      <c r="U37" s="34" t="s">
        <v>48</v>
      </c>
      <c r="V37" s="36">
        <v>587.71</v>
      </c>
      <c r="W37" s="42"/>
      <c r="X37" s="68">
        <f t="shared" si="17"/>
        <v>0</v>
      </c>
      <c r="Y37" s="78" t="str">
        <f t="shared" si="7"/>
        <v>OK</v>
      </c>
      <c r="Z37" s="78" t="str">
        <f t="shared" si="8"/>
        <v>OK</v>
      </c>
      <c r="AA37" s="78" t="str">
        <f t="shared" si="9"/>
        <v>OK</v>
      </c>
      <c r="AB37" s="78" t="str">
        <f t="shared" si="10"/>
        <v>OK</v>
      </c>
      <c r="AC37" s="78" t="str">
        <f t="shared" si="11"/>
        <v>OK</v>
      </c>
      <c r="AD37" s="78" t="str">
        <f t="shared" si="12"/>
        <v>OK</v>
      </c>
      <c r="AE37" s="78" t="str">
        <f t="shared" si="13"/>
        <v>OK</v>
      </c>
      <c r="AF37" s="78" t="str">
        <f t="shared" si="14"/>
        <v>OK</v>
      </c>
      <c r="AG37" s="78" t="str">
        <f t="shared" si="15"/>
        <v>OK</v>
      </c>
      <c r="AH37" s="79">
        <f t="shared" si="16"/>
        <v>0</v>
      </c>
    </row>
    <row r="38" spans="2:34" s="6" customFormat="1" ht="18" customHeight="1" x14ac:dyDescent="0.25">
      <c r="B38" s="32"/>
      <c r="C38" s="17"/>
      <c r="D38" s="18" t="s">
        <v>102</v>
      </c>
      <c r="E38" s="19"/>
      <c r="F38" s="86" t="s">
        <v>103</v>
      </c>
      <c r="G38" s="86"/>
      <c r="H38" s="86"/>
      <c r="I38" s="34" t="s">
        <v>48</v>
      </c>
      <c r="J38" s="36">
        <v>3663.99</v>
      </c>
      <c r="K38" s="62">
        <v>8.8625984241223357</v>
      </c>
      <c r="L38" s="67">
        <v>32472.471999999994</v>
      </c>
      <c r="N38" s="32"/>
      <c r="O38" s="17"/>
      <c r="P38" s="18" t="s">
        <v>102</v>
      </c>
      <c r="Q38" s="19"/>
      <c r="R38" s="86" t="s">
        <v>103</v>
      </c>
      <c r="S38" s="86"/>
      <c r="T38" s="86"/>
      <c r="U38" s="34" t="s">
        <v>48</v>
      </c>
      <c r="V38" s="36">
        <v>3663.99</v>
      </c>
      <c r="W38" s="42"/>
      <c r="X38" s="68">
        <f t="shared" si="17"/>
        <v>0</v>
      </c>
      <c r="Y38" s="78" t="str">
        <f t="shared" si="7"/>
        <v>OK</v>
      </c>
      <c r="Z38" s="78" t="str">
        <f t="shared" si="8"/>
        <v>OK</v>
      </c>
      <c r="AA38" s="78" t="str">
        <f t="shared" si="9"/>
        <v>OK</v>
      </c>
      <c r="AB38" s="78" t="str">
        <f t="shared" si="10"/>
        <v>OK</v>
      </c>
      <c r="AC38" s="78" t="str">
        <f t="shared" si="11"/>
        <v>OK</v>
      </c>
      <c r="AD38" s="78" t="str">
        <f t="shared" si="12"/>
        <v>OK</v>
      </c>
      <c r="AE38" s="78" t="str">
        <f t="shared" si="13"/>
        <v>OK</v>
      </c>
      <c r="AF38" s="78" t="str">
        <f t="shared" si="14"/>
        <v>OK</v>
      </c>
      <c r="AG38" s="78" t="str">
        <f t="shared" si="15"/>
        <v>OK</v>
      </c>
      <c r="AH38" s="79">
        <f t="shared" si="16"/>
        <v>0</v>
      </c>
    </row>
    <row r="39" spans="2:34" s="6" customFormat="1" ht="18" customHeight="1" x14ac:dyDescent="0.25">
      <c r="B39" s="31" t="s">
        <v>104</v>
      </c>
      <c r="C39" s="17"/>
      <c r="D39" s="18" t="s">
        <v>105</v>
      </c>
      <c r="E39" s="19"/>
      <c r="F39" s="86" t="s">
        <v>106</v>
      </c>
      <c r="G39" s="86"/>
      <c r="H39" s="86"/>
      <c r="I39" s="34" t="s">
        <v>48</v>
      </c>
      <c r="J39" s="36">
        <v>14.93</v>
      </c>
      <c r="K39" s="62">
        <v>3059.4910917615534</v>
      </c>
      <c r="L39" s="67">
        <v>45678.20199999999</v>
      </c>
      <c r="N39" s="31" t="s">
        <v>104</v>
      </c>
      <c r="O39" s="17"/>
      <c r="P39" s="18" t="s">
        <v>105</v>
      </c>
      <c r="Q39" s="19"/>
      <c r="R39" s="86" t="s">
        <v>106</v>
      </c>
      <c r="S39" s="86"/>
      <c r="T39" s="86"/>
      <c r="U39" s="34" t="s">
        <v>48</v>
      </c>
      <c r="V39" s="36">
        <v>14.93</v>
      </c>
      <c r="W39" s="42"/>
      <c r="X39" s="68">
        <f t="shared" si="17"/>
        <v>0</v>
      </c>
      <c r="Y39" s="78" t="str">
        <f t="shared" si="7"/>
        <v>OK</v>
      </c>
      <c r="Z39" s="78" t="str">
        <f t="shared" si="8"/>
        <v>OK</v>
      </c>
      <c r="AA39" s="78" t="str">
        <f t="shared" si="9"/>
        <v>OK</v>
      </c>
      <c r="AB39" s="78" t="str">
        <f t="shared" si="10"/>
        <v>OK</v>
      </c>
      <c r="AC39" s="78" t="str">
        <f t="shared" si="11"/>
        <v>OK</v>
      </c>
      <c r="AD39" s="78" t="str">
        <f t="shared" si="12"/>
        <v>OK</v>
      </c>
      <c r="AE39" s="78" t="str">
        <f t="shared" si="13"/>
        <v>OK</v>
      </c>
      <c r="AF39" s="78" t="str">
        <f t="shared" si="14"/>
        <v>OK</v>
      </c>
      <c r="AG39" s="78" t="str">
        <f t="shared" si="15"/>
        <v>OK</v>
      </c>
      <c r="AH39" s="79">
        <f t="shared" si="16"/>
        <v>0</v>
      </c>
    </row>
    <row r="40" spans="2:34" s="6" customFormat="1" ht="18" customHeight="1" x14ac:dyDescent="0.25">
      <c r="B40" s="32"/>
      <c r="C40" s="17"/>
      <c r="D40" s="18" t="s">
        <v>107</v>
      </c>
      <c r="E40" s="19"/>
      <c r="F40" s="86" t="s">
        <v>108</v>
      </c>
      <c r="G40" s="86"/>
      <c r="H40" s="86"/>
      <c r="I40" s="34" t="s">
        <v>48</v>
      </c>
      <c r="J40" s="36">
        <v>1296.8</v>
      </c>
      <c r="K40" s="62">
        <v>23.919999999999998</v>
      </c>
      <c r="L40" s="67">
        <v>31019.455999999998</v>
      </c>
      <c r="N40" s="32"/>
      <c r="O40" s="17"/>
      <c r="P40" s="18" t="s">
        <v>107</v>
      </c>
      <c r="Q40" s="19"/>
      <c r="R40" s="86" t="s">
        <v>108</v>
      </c>
      <c r="S40" s="86"/>
      <c r="T40" s="86"/>
      <c r="U40" s="34" t="s">
        <v>48</v>
      </c>
      <c r="V40" s="36">
        <v>1296.8</v>
      </c>
      <c r="W40" s="42"/>
      <c r="X40" s="68">
        <f t="shared" si="17"/>
        <v>0</v>
      </c>
      <c r="Y40" s="78" t="str">
        <f t="shared" si="7"/>
        <v>OK</v>
      </c>
      <c r="Z40" s="78" t="str">
        <f t="shared" si="8"/>
        <v>OK</v>
      </c>
      <c r="AA40" s="78" t="str">
        <f t="shared" si="9"/>
        <v>OK</v>
      </c>
      <c r="AB40" s="78" t="str">
        <f t="shared" si="10"/>
        <v>OK</v>
      </c>
      <c r="AC40" s="78" t="str">
        <f t="shared" si="11"/>
        <v>OK</v>
      </c>
      <c r="AD40" s="78" t="str">
        <f t="shared" si="12"/>
        <v>OK</v>
      </c>
      <c r="AE40" s="78" t="str">
        <f t="shared" si="13"/>
        <v>OK</v>
      </c>
      <c r="AF40" s="78" t="str">
        <f t="shared" si="14"/>
        <v>OK</v>
      </c>
      <c r="AG40" s="78" t="str">
        <f t="shared" si="15"/>
        <v>OK</v>
      </c>
      <c r="AH40" s="79">
        <f t="shared" si="16"/>
        <v>0</v>
      </c>
    </row>
    <row r="41" spans="2:34" s="6" customFormat="1" ht="18" customHeight="1" x14ac:dyDescent="0.25">
      <c r="B41" s="32"/>
      <c r="C41" s="17"/>
      <c r="D41" s="18" t="s">
        <v>109</v>
      </c>
      <c r="E41" s="19"/>
      <c r="F41" s="86" t="s">
        <v>110</v>
      </c>
      <c r="G41" s="86"/>
      <c r="H41" s="86"/>
      <c r="I41" s="34" t="s">
        <v>48</v>
      </c>
      <c r="J41" s="36">
        <v>334.24</v>
      </c>
      <c r="K41" s="62">
        <v>181.54459869155897</v>
      </c>
      <c r="L41" s="67">
        <v>60679.466666666674</v>
      </c>
      <c r="N41" s="32"/>
      <c r="O41" s="17"/>
      <c r="P41" s="18" t="s">
        <v>109</v>
      </c>
      <c r="Q41" s="19"/>
      <c r="R41" s="86" t="s">
        <v>110</v>
      </c>
      <c r="S41" s="86"/>
      <c r="T41" s="86"/>
      <c r="U41" s="34" t="s">
        <v>48</v>
      </c>
      <c r="V41" s="36">
        <v>334.24</v>
      </c>
      <c r="W41" s="42"/>
      <c r="X41" s="68">
        <f t="shared" si="17"/>
        <v>0</v>
      </c>
      <c r="Y41" s="78" t="str">
        <f t="shared" si="7"/>
        <v>OK</v>
      </c>
      <c r="Z41" s="78" t="str">
        <f t="shared" si="8"/>
        <v>OK</v>
      </c>
      <c r="AA41" s="78" t="str">
        <f t="shared" si="9"/>
        <v>OK</v>
      </c>
      <c r="AB41" s="78" t="str">
        <f t="shared" si="10"/>
        <v>OK</v>
      </c>
      <c r="AC41" s="78" t="str">
        <f t="shared" si="11"/>
        <v>OK</v>
      </c>
      <c r="AD41" s="78" t="str">
        <f t="shared" si="12"/>
        <v>OK</v>
      </c>
      <c r="AE41" s="78" t="str">
        <f t="shared" si="13"/>
        <v>OK</v>
      </c>
      <c r="AF41" s="78" t="str">
        <f t="shared" si="14"/>
        <v>OK</v>
      </c>
      <c r="AG41" s="78" t="str">
        <f t="shared" si="15"/>
        <v>OK</v>
      </c>
      <c r="AH41" s="79">
        <f t="shared" si="16"/>
        <v>0</v>
      </c>
    </row>
    <row r="42" spans="2:34" s="6" customFormat="1" ht="18" customHeight="1" x14ac:dyDescent="0.25">
      <c r="B42" s="32"/>
      <c r="C42" s="17"/>
      <c r="D42" s="18" t="s">
        <v>111</v>
      </c>
      <c r="E42" s="19"/>
      <c r="F42" s="86" t="s">
        <v>112</v>
      </c>
      <c r="G42" s="86"/>
      <c r="H42" s="86"/>
      <c r="I42" s="34" t="s">
        <v>48</v>
      </c>
      <c r="J42" s="36">
        <v>334.24</v>
      </c>
      <c r="K42" s="62">
        <v>126.58528801659486</v>
      </c>
      <c r="L42" s="67">
        <v>42309.866666666669</v>
      </c>
      <c r="N42" s="32"/>
      <c r="O42" s="17"/>
      <c r="P42" s="18" t="s">
        <v>111</v>
      </c>
      <c r="Q42" s="19"/>
      <c r="R42" s="86" t="s">
        <v>112</v>
      </c>
      <c r="S42" s="86"/>
      <c r="T42" s="86"/>
      <c r="U42" s="34" t="s">
        <v>48</v>
      </c>
      <c r="V42" s="36">
        <v>334.24</v>
      </c>
      <c r="W42" s="42"/>
      <c r="X42" s="68">
        <f t="shared" si="17"/>
        <v>0</v>
      </c>
      <c r="Y42" s="78" t="str">
        <f t="shared" si="7"/>
        <v>OK</v>
      </c>
      <c r="Z42" s="78" t="str">
        <f t="shared" si="8"/>
        <v>OK</v>
      </c>
      <c r="AA42" s="78" t="str">
        <f t="shared" si="9"/>
        <v>OK</v>
      </c>
      <c r="AB42" s="78" t="str">
        <f t="shared" si="10"/>
        <v>OK</v>
      </c>
      <c r="AC42" s="78" t="str">
        <f t="shared" si="11"/>
        <v>OK</v>
      </c>
      <c r="AD42" s="78" t="str">
        <f t="shared" si="12"/>
        <v>OK</v>
      </c>
      <c r="AE42" s="78" t="str">
        <f t="shared" si="13"/>
        <v>OK</v>
      </c>
      <c r="AF42" s="78" t="str">
        <f t="shared" si="14"/>
        <v>OK</v>
      </c>
      <c r="AG42" s="78" t="str">
        <f t="shared" si="15"/>
        <v>OK</v>
      </c>
      <c r="AH42" s="79">
        <f t="shared" si="16"/>
        <v>0</v>
      </c>
    </row>
    <row r="43" spans="2:34" s="6" customFormat="1" ht="18" customHeight="1" x14ac:dyDescent="0.25">
      <c r="B43" s="32"/>
      <c r="C43" s="17"/>
      <c r="D43" s="18" t="s">
        <v>113</v>
      </c>
      <c r="E43" s="19"/>
      <c r="F43" s="86" t="s">
        <v>114</v>
      </c>
      <c r="G43" s="86"/>
      <c r="H43" s="86"/>
      <c r="I43" s="34" t="s">
        <v>48</v>
      </c>
      <c r="J43" s="36">
        <v>2518.7900000000004</v>
      </c>
      <c r="K43" s="62">
        <v>27.273653884073966</v>
      </c>
      <c r="L43" s="67">
        <v>68696.606666666674</v>
      </c>
      <c r="N43" s="32"/>
      <c r="O43" s="17"/>
      <c r="P43" s="18" t="s">
        <v>113</v>
      </c>
      <c r="Q43" s="19"/>
      <c r="R43" s="86" t="s">
        <v>114</v>
      </c>
      <c r="S43" s="86"/>
      <c r="T43" s="86"/>
      <c r="U43" s="34" t="s">
        <v>48</v>
      </c>
      <c r="V43" s="36">
        <v>2518.7900000000004</v>
      </c>
      <c r="W43" s="42"/>
      <c r="X43" s="68">
        <f t="shared" si="17"/>
        <v>0</v>
      </c>
      <c r="Y43" s="78" t="str">
        <f t="shared" si="7"/>
        <v>OK</v>
      </c>
      <c r="Z43" s="78" t="str">
        <f t="shared" si="8"/>
        <v>OK</v>
      </c>
      <c r="AA43" s="78" t="str">
        <f t="shared" si="9"/>
        <v>OK</v>
      </c>
      <c r="AB43" s="78" t="str">
        <f t="shared" si="10"/>
        <v>OK</v>
      </c>
      <c r="AC43" s="78" t="str">
        <f t="shared" si="11"/>
        <v>OK</v>
      </c>
      <c r="AD43" s="78" t="str">
        <f t="shared" si="12"/>
        <v>OK</v>
      </c>
      <c r="AE43" s="78" t="str">
        <f t="shared" si="13"/>
        <v>OK</v>
      </c>
      <c r="AF43" s="78" t="str">
        <f t="shared" si="14"/>
        <v>OK</v>
      </c>
      <c r="AG43" s="78" t="str">
        <f t="shared" si="15"/>
        <v>OK</v>
      </c>
      <c r="AH43" s="79">
        <f t="shared" si="16"/>
        <v>0</v>
      </c>
    </row>
    <row r="44" spans="2:34" s="6" customFormat="1" ht="18" customHeight="1" x14ac:dyDescent="0.25">
      <c r="B44" s="32"/>
      <c r="C44" s="17"/>
      <c r="D44" s="18" t="s">
        <v>115</v>
      </c>
      <c r="E44" s="19"/>
      <c r="F44" s="86" t="s">
        <v>116</v>
      </c>
      <c r="G44" s="86"/>
      <c r="H44" s="86"/>
      <c r="I44" s="34" t="s">
        <v>48</v>
      </c>
      <c r="J44" s="36">
        <v>18503.12</v>
      </c>
      <c r="K44" s="62">
        <v>2.4510861015151315</v>
      </c>
      <c r="L44" s="67">
        <v>45352.74026666666</v>
      </c>
      <c r="N44" s="32"/>
      <c r="O44" s="17"/>
      <c r="P44" s="18" t="s">
        <v>115</v>
      </c>
      <c r="Q44" s="19"/>
      <c r="R44" s="86" t="s">
        <v>116</v>
      </c>
      <c r="S44" s="86"/>
      <c r="T44" s="86"/>
      <c r="U44" s="34" t="s">
        <v>48</v>
      </c>
      <c r="V44" s="36">
        <v>18503.12</v>
      </c>
      <c r="W44" s="42"/>
      <c r="X44" s="68">
        <f t="shared" si="17"/>
        <v>0</v>
      </c>
      <c r="Y44" s="78" t="str">
        <f t="shared" si="7"/>
        <v>OK</v>
      </c>
      <c r="Z44" s="78" t="str">
        <f t="shared" si="8"/>
        <v>OK</v>
      </c>
      <c r="AA44" s="78" t="str">
        <f t="shared" si="9"/>
        <v>OK</v>
      </c>
      <c r="AB44" s="78" t="str">
        <f t="shared" si="10"/>
        <v>OK</v>
      </c>
      <c r="AC44" s="78" t="str">
        <f t="shared" si="11"/>
        <v>OK</v>
      </c>
      <c r="AD44" s="78" t="str">
        <f t="shared" si="12"/>
        <v>OK</v>
      </c>
      <c r="AE44" s="78" t="str">
        <f t="shared" si="13"/>
        <v>OK</v>
      </c>
      <c r="AF44" s="78" t="str">
        <f t="shared" si="14"/>
        <v>OK</v>
      </c>
      <c r="AG44" s="78" t="str">
        <f t="shared" si="15"/>
        <v>OK</v>
      </c>
      <c r="AH44" s="79">
        <f t="shared" si="16"/>
        <v>0</v>
      </c>
    </row>
    <row r="45" spans="2:34" s="6" customFormat="1" ht="18" customHeight="1" x14ac:dyDescent="0.25">
      <c r="B45" s="31" t="s">
        <v>117</v>
      </c>
      <c r="C45" s="17"/>
      <c r="D45" s="18" t="s">
        <v>118</v>
      </c>
      <c r="E45" s="19"/>
      <c r="F45" s="86" t="s">
        <v>119</v>
      </c>
      <c r="G45" s="86"/>
      <c r="H45" s="86"/>
      <c r="I45" s="34" t="s">
        <v>48</v>
      </c>
      <c r="J45" s="36">
        <v>587.71</v>
      </c>
      <c r="K45" s="62">
        <v>52.064181597499896</v>
      </c>
      <c r="L45" s="67">
        <v>30598.640166666664</v>
      </c>
      <c r="N45" s="31" t="s">
        <v>117</v>
      </c>
      <c r="O45" s="17"/>
      <c r="P45" s="18" t="s">
        <v>118</v>
      </c>
      <c r="Q45" s="19"/>
      <c r="R45" s="86" t="s">
        <v>119</v>
      </c>
      <c r="S45" s="86"/>
      <c r="T45" s="86"/>
      <c r="U45" s="34" t="s">
        <v>48</v>
      </c>
      <c r="V45" s="36">
        <v>587.71</v>
      </c>
      <c r="W45" s="42"/>
      <c r="X45" s="68">
        <f t="shared" si="17"/>
        <v>0</v>
      </c>
      <c r="Y45" s="78" t="str">
        <f t="shared" si="7"/>
        <v>OK</v>
      </c>
      <c r="Z45" s="78" t="str">
        <f t="shared" si="8"/>
        <v>OK</v>
      </c>
      <c r="AA45" s="78" t="str">
        <f t="shared" si="9"/>
        <v>OK</v>
      </c>
      <c r="AB45" s="78" t="str">
        <f t="shared" si="10"/>
        <v>OK</v>
      </c>
      <c r="AC45" s="78" t="str">
        <f t="shared" si="11"/>
        <v>OK</v>
      </c>
      <c r="AD45" s="78" t="str">
        <f t="shared" si="12"/>
        <v>OK</v>
      </c>
      <c r="AE45" s="78" t="str">
        <f t="shared" si="13"/>
        <v>OK</v>
      </c>
      <c r="AF45" s="78" t="str">
        <f t="shared" si="14"/>
        <v>OK</v>
      </c>
      <c r="AG45" s="78" t="str">
        <f t="shared" si="15"/>
        <v>OK</v>
      </c>
      <c r="AH45" s="79">
        <f t="shared" si="16"/>
        <v>0</v>
      </c>
    </row>
    <row r="46" spans="2:34" s="6" customFormat="1" ht="18" customHeight="1" x14ac:dyDescent="0.25">
      <c r="B46" s="33"/>
      <c r="C46" s="18" t="s">
        <v>120</v>
      </c>
      <c r="D46" s="19"/>
      <c r="E46" s="19"/>
      <c r="F46" s="86" t="s">
        <v>121</v>
      </c>
      <c r="G46" s="86"/>
      <c r="H46" s="86"/>
      <c r="I46" s="34" t="s">
        <v>48</v>
      </c>
      <c r="J46" s="36">
        <v>18503.12</v>
      </c>
      <c r="K46" s="62">
        <v>2.8371160611471651</v>
      </c>
      <c r="L46" s="67">
        <v>52495.498933333329</v>
      </c>
      <c r="N46" s="33"/>
      <c r="O46" s="18" t="s">
        <v>120</v>
      </c>
      <c r="P46" s="19"/>
      <c r="Q46" s="19"/>
      <c r="R46" s="86" t="s">
        <v>121</v>
      </c>
      <c r="S46" s="86"/>
      <c r="T46" s="86"/>
      <c r="U46" s="34" t="s">
        <v>48</v>
      </c>
      <c r="V46" s="36">
        <v>18503.12</v>
      </c>
      <c r="W46" s="42"/>
      <c r="X46" s="68">
        <f t="shared" si="17"/>
        <v>0</v>
      </c>
      <c r="Y46" s="80" t="str">
        <f t="shared" si="7"/>
        <v>OK</v>
      </c>
      <c r="Z46" s="80" t="str">
        <f t="shared" si="8"/>
        <v>OK</v>
      </c>
      <c r="AA46" s="80" t="str">
        <f t="shared" si="9"/>
        <v>OK</v>
      </c>
      <c r="AB46" s="80" t="str">
        <f t="shared" si="10"/>
        <v>OK</v>
      </c>
      <c r="AC46" s="80" t="str">
        <f t="shared" si="11"/>
        <v>OK</v>
      </c>
      <c r="AD46" s="80" t="str">
        <f t="shared" si="12"/>
        <v>OK</v>
      </c>
      <c r="AE46" s="80" t="str">
        <f t="shared" si="13"/>
        <v>OK</v>
      </c>
      <c r="AF46" s="80" t="str">
        <f t="shared" si="14"/>
        <v>OK</v>
      </c>
      <c r="AG46" s="80" t="str">
        <f t="shared" si="15"/>
        <v>OK</v>
      </c>
      <c r="AH46" s="81">
        <f t="shared" si="16"/>
        <v>0</v>
      </c>
    </row>
    <row r="47" spans="2:34" ht="18" customHeight="1" x14ac:dyDescent="0.2">
      <c r="B47" s="14"/>
      <c r="C47" s="14"/>
      <c r="D47" s="23" t="s">
        <v>122</v>
      </c>
      <c r="E47" s="23"/>
      <c r="F47" s="85" t="s">
        <v>123</v>
      </c>
      <c r="G47" s="85"/>
      <c r="H47" s="85"/>
      <c r="I47" s="15"/>
      <c r="J47" s="14"/>
      <c r="K47" s="63"/>
      <c r="L47" s="16"/>
      <c r="N47" s="14"/>
      <c r="O47" s="14"/>
      <c r="P47" s="23" t="s">
        <v>122</v>
      </c>
      <c r="Q47" s="23"/>
      <c r="R47" s="85" t="s">
        <v>123</v>
      </c>
      <c r="S47" s="85"/>
      <c r="T47" s="85"/>
      <c r="U47" s="15"/>
      <c r="V47" s="14"/>
      <c r="W47" s="48"/>
      <c r="X47" s="48"/>
      <c r="Y47" s="73"/>
      <c r="Z47" s="74"/>
      <c r="AA47" s="75"/>
      <c r="AB47" s="75"/>
      <c r="AC47" s="73"/>
      <c r="AD47" s="74"/>
      <c r="AE47" s="73"/>
      <c r="AF47" s="74"/>
      <c r="AG47" s="75"/>
      <c r="AH47" s="75"/>
    </row>
    <row r="48" spans="2:34" ht="18" customHeight="1" x14ac:dyDescent="0.2">
      <c r="B48" s="45"/>
      <c r="C48" s="17"/>
      <c r="D48" s="18" t="s">
        <v>124</v>
      </c>
      <c r="E48" s="19"/>
      <c r="F48" s="86" t="s">
        <v>125</v>
      </c>
      <c r="G48" s="86"/>
      <c r="H48" s="86"/>
      <c r="I48" s="34" t="s">
        <v>8</v>
      </c>
      <c r="J48" s="35">
        <v>1</v>
      </c>
      <c r="K48" s="62">
        <v>32658.528074073216</v>
      </c>
      <c r="L48" s="67">
        <v>32658.528074073216</v>
      </c>
      <c r="N48" s="45"/>
      <c r="O48" s="17"/>
      <c r="P48" s="18" t="s">
        <v>124</v>
      </c>
      <c r="Q48" s="19"/>
      <c r="R48" s="86" t="s">
        <v>125</v>
      </c>
      <c r="S48" s="86"/>
      <c r="T48" s="86"/>
      <c r="U48" s="34" t="s">
        <v>8</v>
      </c>
      <c r="V48" s="35">
        <v>1</v>
      </c>
      <c r="W48" s="42"/>
      <c r="X48" s="68">
        <f>ROUND(V48*W48,2)</f>
        <v>0</v>
      </c>
      <c r="Y48" s="76" t="str">
        <f t="shared" ref="Y48:AA52" si="18">IF(B48=N48,"OK","ERRO")</f>
        <v>OK</v>
      </c>
      <c r="Z48" s="76" t="str">
        <f t="shared" si="18"/>
        <v>OK</v>
      </c>
      <c r="AA48" s="76" t="str">
        <f t="shared" si="18"/>
        <v>OK</v>
      </c>
      <c r="AB48" s="76" t="str">
        <f>IF(E48&gt;=Q48,"OK","ERRO")</f>
        <v>OK</v>
      </c>
      <c r="AC48" s="76" t="str">
        <f>IF(R48&lt;=F48,"OK","ERRO")</f>
        <v>OK</v>
      </c>
      <c r="AD48" s="76" t="str">
        <f t="shared" ref="AD48:AG52" si="19">IF(U48&lt;=I48,"OK","ERRO")</f>
        <v>OK</v>
      </c>
      <c r="AE48" s="76" t="str">
        <f t="shared" si="19"/>
        <v>OK</v>
      </c>
      <c r="AF48" s="76" t="str">
        <f t="shared" si="19"/>
        <v>OK</v>
      </c>
      <c r="AG48" s="76" t="str">
        <f t="shared" si="19"/>
        <v>OK</v>
      </c>
      <c r="AH48" s="77">
        <f>IFERROR(X48/L48,"-")</f>
        <v>0</v>
      </c>
    </row>
    <row r="49" spans="2:34" ht="18" customHeight="1" x14ac:dyDescent="0.2">
      <c r="B49" s="45"/>
      <c r="C49" s="17"/>
      <c r="D49" s="18" t="s">
        <v>126</v>
      </c>
      <c r="E49" s="19"/>
      <c r="F49" s="86" t="s">
        <v>127</v>
      </c>
      <c r="G49" s="86"/>
      <c r="H49" s="86"/>
      <c r="I49" s="34" t="s">
        <v>8</v>
      </c>
      <c r="J49" s="35">
        <v>1</v>
      </c>
      <c r="K49" s="62">
        <v>34637.152229291954</v>
      </c>
      <c r="L49" s="67">
        <v>34637.152229291954</v>
      </c>
      <c r="N49" s="45"/>
      <c r="O49" s="17"/>
      <c r="P49" s="18" t="s">
        <v>126</v>
      </c>
      <c r="Q49" s="19"/>
      <c r="R49" s="86" t="s">
        <v>127</v>
      </c>
      <c r="S49" s="86"/>
      <c r="T49" s="86"/>
      <c r="U49" s="34" t="s">
        <v>8</v>
      </c>
      <c r="V49" s="35">
        <v>1</v>
      </c>
      <c r="W49" s="42"/>
      <c r="X49" s="68">
        <f t="shared" ref="X49:X52" si="20">ROUND(V49*W49,2)</f>
        <v>0</v>
      </c>
      <c r="Y49" s="78" t="str">
        <f t="shared" si="18"/>
        <v>OK</v>
      </c>
      <c r="Z49" s="78" t="str">
        <f t="shared" si="18"/>
        <v>OK</v>
      </c>
      <c r="AA49" s="78" t="str">
        <f t="shared" si="18"/>
        <v>OK</v>
      </c>
      <c r="AB49" s="78" t="str">
        <f>IF(E49&gt;=Q49,"OK","ERRO")</f>
        <v>OK</v>
      </c>
      <c r="AC49" s="78" t="str">
        <f>IF(R49&lt;=F49,"OK","ERRO")</f>
        <v>OK</v>
      </c>
      <c r="AD49" s="78" t="str">
        <f t="shared" si="19"/>
        <v>OK</v>
      </c>
      <c r="AE49" s="78" t="str">
        <f t="shared" si="19"/>
        <v>OK</v>
      </c>
      <c r="AF49" s="78" t="str">
        <f t="shared" si="19"/>
        <v>OK</v>
      </c>
      <c r="AG49" s="78" t="str">
        <f t="shared" si="19"/>
        <v>OK</v>
      </c>
      <c r="AH49" s="79">
        <f>IFERROR(X49/L49,"-")</f>
        <v>0</v>
      </c>
    </row>
    <row r="50" spans="2:34" ht="18" customHeight="1" x14ac:dyDescent="0.2">
      <c r="B50" s="45"/>
      <c r="C50" s="17"/>
      <c r="D50" s="18" t="s">
        <v>128</v>
      </c>
      <c r="E50" s="19"/>
      <c r="F50" s="86" t="s">
        <v>129</v>
      </c>
      <c r="G50" s="86"/>
      <c r="H50" s="86"/>
      <c r="I50" s="34" t="s">
        <v>8</v>
      </c>
      <c r="J50" s="35">
        <v>1</v>
      </c>
      <c r="K50" s="62">
        <v>79616.666666666672</v>
      </c>
      <c r="L50" s="67">
        <v>79616.666666666672</v>
      </c>
      <c r="N50" s="45"/>
      <c r="O50" s="17"/>
      <c r="P50" s="18" t="s">
        <v>128</v>
      </c>
      <c r="Q50" s="19"/>
      <c r="R50" s="86" t="s">
        <v>129</v>
      </c>
      <c r="S50" s="86"/>
      <c r="T50" s="86"/>
      <c r="U50" s="34" t="s">
        <v>8</v>
      </c>
      <c r="V50" s="35">
        <v>1</v>
      </c>
      <c r="W50" s="42"/>
      <c r="X50" s="68">
        <f t="shared" si="20"/>
        <v>0</v>
      </c>
      <c r="Y50" s="78" t="str">
        <f t="shared" si="18"/>
        <v>OK</v>
      </c>
      <c r="Z50" s="78" t="str">
        <f t="shared" si="18"/>
        <v>OK</v>
      </c>
      <c r="AA50" s="78" t="str">
        <f t="shared" si="18"/>
        <v>OK</v>
      </c>
      <c r="AB50" s="78" t="str">
        <f>IF(E50&gt;=Q50,"OK","ERRO")</f>
        <v>OK</v>
      </c>
      <c r="AC50" s="78" t="str">
        <f>IF(R50&lt;=F50,"OK","ERRO")</f>
        <v>OK</v>
      </c>
      <c r="AD50" s="78" t="str">
        <f t="shared" si="19"/>
        <v>OK</v>
      </c>
      <c r="AE50" s="78" t="str">
        <f t="shared" si="19"/>
        <v>OK</v>
      </c>
      <c r="AF50" s="78" t="str">
        <f t="shared" si="19"/>
        <v>OK</v>
      </c>
      <c r="AG50" s="78" t="str">
        <f t="shared" si="19"/>
        <v>OK</v>
      </c>
      <c r="AH50" s="79">
        <f>IFERROR(X50/L50,"-")</f>
        <v>0</v>
      </c>
    </row>
    <row r="51" spans="2:34" ht="18" customHeight="1" x14ac:dyDescent="0.2">
      <c r="B51" s="45"/>
      <c r="C51" s="17"/>
      <c r="D51" s="18" t="s">
        <v>130</v>
      </c>
      <c r="E51" s="19"/>
      <c r="F51" s="86" t="s">
        <v>131</v>
      </c>
      <c r="G51" s="86"/>
      <c r="H51" s="86"/>
      <c r="I51" s="34" t="s">
        <v>8</v>
      </c>
      <c r="J51" s="35">
        <v>1</v>
      </c>
      <c r="K51" s="62">
        <v>35480</v>
      </c>
      <c r="L51" s="67">
        <v>35480</v>
      </c>
      <c r="N51" s="45"/>
      <c r="O51" s="17"/>
      <c r="P51" s="18" t="s">
        <v>130</v>
      </c>
      <c r="Q51" s="19"/>
      <c r="R51" s="86" t="s">
        <v>131</v>
      </c>
      <c r="S51" s="86"/>
      <c r="T51" s="86"/>
      <c r="U51" s="34" t="s">
        <v>8</v>
      </c>
      <c r="V51" s="35">
        <v>1</v>
      </c>
      <c r="W51" s="42"/>
      <c r="X51" s="68">
        <f t="shared" si="20"/>
        <v>0</v>
      </c>
      <c r="Y51" s="78" t="str">
        <f t="shared" si="18"/>
        <v>OK</v>
      </c>
      <c r="Z51" s="78" t="str">
        <f t="shared" si="18"/>
        <v>OK</v>
      </c>
      <c r="AA51" s="78" t="str">
        <f t="shared" si="18"/>
        <v>OK</v>
      </c>
      <c r="AB51" s="78" t="str">
        <f>IF(E51&gt;=Q51,"OK","ERRO")</f>
        <v>OK</v>
      </c>
      <c r="AC51" s="78" t="str">
        <f>IF(R51&lt;=F51,"OK","ERRO")</f>
        <v>OK</v>
      </c>
      <c r="AD51" s="78" t="str">
        <f t="shared" si="19"/>
        <v>OK</v>
      </c>
      <c r="AE51" s="78" t="str">
        <f t="shared" si="19"/>
        <v>OK</v>
      </c>
      <c r="AF51" s="78" t="str">
        <f t="shared" si="19"/>
        <v>OK</v>
      </c>
      <c r="AG51" s="78" t="str">
        <f t="shared" si="19"/>
        <v>OK</v>
      </c>
      <c r="AH51" s="79">
        <f>IFERROR(X51/L51,"-")</f>
        <v>0</v>
      </c>
    </row>
    <row r="52" spans="2:34" s="6" customFormat="1" ht="18" customHeight="1" x14ac:dyDescent="0.25">
      <c r="B52" s="45"/>
      <c r="C52" s="17"/>
      <c r="D52" s="18" t="s">
        <v>132</v>
      </c>
      <c r="E52" s="19"/>
      <c r="F52" s="86" t="s">
        <v>133</v>
      </c>
      <c r="G52" s="86"/>
      <c r="H52" s="86"/>
      <c r="I52" s="34" t="s">
        <v>8</v>
      </c>
      <c r="J52" s="35">
        <v>1</v>
      </c>
      <c r="K52" s="62">
        <v>38817.25195516213</v>
      </c>
      <c r="L52" s="67">
        <v>38817.25195516213</v>
      </c>
      <c r="N52" s="45"/>
      <c r="O52" s="17"/>
      <c r="P52" s="18" t="s">
        <v>132</v>
      </c>
      <c r="Q52" s="19"/>
      <c r="R52" s="86" t="s">
        <v>133</v>
      </c>
      <c r="S52" s="86"/>
      <c r="T52" s="86"/>
      <c r="U52" s="34" t="s">
        <v>8</v>
      </c>
      <c r="V52" s="35">
        <v>1</v>
      </c>
      <c r="W52" s="42"/>
      <c r="X52" s="68">
        <f t="shared" si="20"/>
        <v>0</v>
      </c>
      <c r="Y52" s="80" t="str">
        <f t="shared" si="18"/>
        <v>OK</v>
      </c>
      <c r="Z52" s="80" t="str">
        <f t="shared" si="18"/>
        <v>OK</v>
      </c>
      <c r="AA52" s="80" t="str">
        <f t="shared" si="18"/>
        <v>OK</v>
      </c>
      <c r="AB52" s="80" t="str">
        <f>IF(E52&gt;=Q52,"OK","ERRO")</f>
        <v>OK</v>
      </c>
      <c r="AC52" s="80" t="str">
        <f>IF(R52&lt;=F52,"OK","ERRO")</f>
        <v>OK</v>
      </c>
      <c r="AD52" s="80" t="str">
        <f t="shared" si="19"/>
        <v>OK</v>
      </c>
      <c r="AE52" s="80" t="str">
        <f t="shared" si="19"/>
        <v>OK</v>
      </c>
      <c r="AF52" s="80" t="str">
        <f t="shared" si="19"/>
        <v>OK</v>
      </c>
      <c r="AG52" s="80" t="str">
        <f t="shared" si="19"/>
        <v>OK</v>
      </c>
      <c r="AH52" s="81">
        <f>IFERROR(X52/L52,"-")</f>
        <v>0</v>
      </c>
    </row>
    <row r="53" spans="2:34" ht="18" customHeight="1" x14ac:dyDescent="0.2">
      <c r="B53" s="20"/>
      <c r="C53" s="20"/>
      <c r="D53" s="20"/>
      <c r="E53" s="20"/>
      <c r="F53" s="84" t="s">
        <v>134</v>
      </c>
      <c r="G53" s="84"/>
      <c r="H53" s="84"/>
      <c r="I53" s="21"/>
      <c r="J53" s="22"/>
      <c r="K53" s="64"/>
      <c r="L53" s="50"/>
      <c r="N53" s="20"/>
      <c r="O53" s="20"/>
      <c r="P53" s="20"/>
      <c r="Q53" s="20"/>
      <c r="R53" s="84" t="s">
        <v>134</v>
      </c>
      <c r="S53" s="84"/>
      <c r="T53" s="84"/>
      <c r="U53" s="21"/>
      <c r="V53" s="22"/>
      <c r="W53" s="49"/>
      <c r="X53" s="49"/>
      <c r="Y53" s="70"/>
      <c r="Z53" s="71"/>
      <c r="AA53" s="72"/>
      <c r="AB53" s="72"/>
      <c r="AC53" s="70"/>
      <c r="AD53" s="71"/>
      <c r="AE53" s="70"/>
      <c r="AF53" s="71"/>
      <c r="AG53" s="72"/>
      <c r="AH53" s="72"/>
    </row>
    <row r="54" spans="2:34" ht="18" customHeight="1" x14ac:dyDescent="0.2">
      <c r="B54" s="103" t="s">
        <v>135</v>
      </c>
      <c r="C54" s="103"/>
      <c r="D54" s="103"/>
      <c r="E54" s="23"/>
      <c r="F54" s="85" t="s">
        <v>136</v>
      </c>
      <c r="G54" s="85"/>
      <c r="H54" s="85"/>
      <c r="I54" s="15"/>
      <c r="J54" s="24"/>
      <c r="K54" s="63"/>
      <c r="L54" s="16"/>
      <c r="N54" s="103" t="s">
        <v>135</v>
      </c>
      <c r="O54" s="103"/>
      <c r="P54" s="103"/>
      <c r="Q54" s="23"/>
      <c r="R54" s="85" t="s">
        <v>136</v>
      </c>
      <c r="S54" s="85"/>
      <c r="T54" s="85"/>
      <c r="U54" s="15"/>
      <c r="V54" s="24"/>
      <c r="W54" s="48"/>
      <c r="X54" s="48"/>
      <c r="Y54" s="73"/>
      <c r="Z54" s="74"/>
      <c r="AA54" s="75"/>
      <c r="AB54" s="75"/>
      <c r="AC54" s="73"/>
      <c r="AD54" s="74"/>
      <c r="AE54" s="73"/>
      <c r="AF54" s="74"/>
      <c r="AG54" s="75"/>
      <c r="AH54" s="75"/>
    </row>
    <row r="55" spans="2:34" ht="18" customHeight="1" x14ac:dyDescent="0.2">
      <c r="B55" s="100" t="s">
        <v>137</v>
      </c>
      <c r="C55" s="101"/>
      <c r="D55" s="101"/>
      <c r="E55" s="37"/>
      <c r="F55" s="86" t="s">
        <v>138</v>
      </c>
      <c r="G55" s="86"/>
      <c r="H55" s="86"/>
      <c r="I55" s="34" t="s">
        <v>8</v>
      </c>
      <c r="J55" s="35">
        <v>1</v>
      </c>
      <c r="K55" s="62">
        <v>90453.569933333332</v>
      </c>
      <c r="L55" s="67">
        <v>90453.569933333332</v>
      </c>
      <c r="N55" s="100" t="s">
        <v>137</v>
      </c>
      <c r="O55" s="101"/>
      <c r="P55" s="101"/>
      <c r="Q55" s="37"/>
      <c r="R55" s="86" t="s">
        <v>138</v>
      </c>
      <c r="S55" s="86"/>
      <c r="T55" s="86"/>
      <c r="U55" s="34" t="s">
        <v>8</v>
      </c>
      <c r="V55" s="35">
        <v>1</v>
      </c>
      <c r="W55" s="42"/>
      <c r="X55" s="68">
        <f>ROUND(V55*W55,2)</f>
        <v>0</v>
      </c>
      <c r="Y55" s="76" t="str">
        <f t="shared" ref="Y55:AA56" si="21">IF(B55=N55,"OK","ERRO")</f>
        <v>OK</v>
      </c>
      <c r="Z55" s="76" t="str">
        <f t="shared" si="21"/>
        <v>OK</v>
      </c>
      <c r="AA55" s="76" t="str">
        <f t="shared" si="21"/>
        <v>OK</v>
      </c>
      <c r="AB55" s="76" t="str">
        <f>IF(E55&gt;=Q55,"OK","ERRO")</f>
        <v>OK</v>
      </c>
      <c r="AC55" s="76" t="str">
        <f>IF(R55&lt;=F55,"OK","ERRO")</f>
        <v>OK</v>
      </c>
      <c r="AD55" s="76" t="str">
        <f t="shared" ref="AD55:AG56" si="22">IF(U55&lt;=I55,"OK","ERRO")</f>
        <v>OK</v>
      </c>
      <c r="AE55" s="76" t="str">
        <f t="shared" si="22"/>
        <v>OK</v>
      </c>
      <c r="AF55" s="76" t="str">
        <f t="shared" si="22"/>
        <v>OK</v>
      </c>
      <c r="AG55" s="76" t="str">
        <f t="shared" si="22"/>
        <v>OK</v>
      </c>
      <c r="AH55" s="77">
        <f>IFERROR(X55/L55,"-")</f>
        <v>0</v>
      </c>
    </row>
    <row r="56" spans="2:34" ht="18" customHeight="1" x14ac:dyDescent="0.2">
      <c r="B56" s="100" t="s">
        <v>139</v>
      </c>
      <c r="C56" s="101"/>
      <c r="D56" s="101"/>
      <c r="E56" s="37"/>
      <c r="F56" s="86" t="s">
        <v>140</v>
      </c>
      <c r="G56" s="86"/>
      <c r="H56" s="86"/>
      <c r="I56" s="34" t="s">
        <v>8</v>
      </c>
      <c r="J56" s="35">
        <v>1</v>
      </c>
      <c r="K56" s="62">
        <v>178966.76986666667</v>
      </c>
      <c r="L56" s="67">
        <v>178966.76986666667</v>
      </c>
      <c r="N56" s="100" t="s">
        <v>139</v>
      </c>
      <c r="O56" s="101"/>
      <c r="P56" s="101"/>
      <c r="Q56" s="37"/>
      <c r="R56" s="86" t="s">
        <v>140</v>
      </c>
      <c r="S56" s="86"/>
      <c r="T56" s="86"/>
      <c r="U56" s="34" t="s">
        <v>8</v>
      </c>
      <c r="V56" s="35">
        <v>1</v>
      </c>
      <c r="W56" s="42"/>
      <c r="X56" s="68">
        <f>ROUND(V56*W56,2)</f>
        <v>0</v>
      </c>
      <c r="Y56" s="80" t="str">
        <f t="shared" si="21"/>
        <v>OK</v>
      </c>
      <c r="Z56" s="80" t="str">
        <f t="shared" si="21"/>
        <v>OK</v>
      </c>
      <c r="AA56" s="80" t="str">
        <f t="shared" si="21"/>
        <v>OK</v>
      </c>
      <c r="AB56" s="80" t="str">
        <f>IF(E56&gt;=Q56,"OK","ERRO")</f>
        <v>OK</v>
      </c>
      <c r="AC56" s="80" t="str">
        <f>IF(R56&lt;=F56,"OK","ERRO")</f>
        <v>OK</v>
      </c>
      <c r="AD56" s="80" t="str">
        <f t="shared" si="22"/>
        <v>OK</v>
      </c>
      <c r="AE56" s="80" t="str">
        <f t="shared" si="22"/>
        <v>OK</v>
      </c>
      <c r="AF56" s="80" t="str">
        <f t="shared" si="22"/>
        <v>OK</v>
      </c>
      <c r="AG56" s="80" t="str">
        <f t="shared" si="22"/>
        <v>OK</v>
      </c>
      <c r="AH56" s="81">
        <f>IFERROR(X56/L56,"-")</f>
        <v>0</v>
      </c>
    </row>
    <row r="57" spans="2:34" ht="18" customHeight="1" x14ac:dyDescent="0.2">
      <c r="B57" s="23"/>
      <c r="C57" s="23"/>
      <c r="D57" s="23"/>
      <c r="E57" s="23" t="s">
        <v>141</v>
      </c>
      <c r="F57" s="85" t="s">
        <v>142</v>
      </c>
      <c r="G57" s="85"/>
      <c r="H57" s="85"/>
      <c r="I57" s="15"/>
      <c r="J57" s="24"/>
      <c r="K57" s="63"/>
      <c r="L57" s="16"/>
      <c r="N57" s="23"/>
      <c r="O57" s="23"/>
      <c r="P57" s="23"/>
      <c r="Q57" s="23" t="s">
        <v>141</v>
      </c>
      <c r="R57" s="85" t="s">
        <v>142</v>
      </c>
      <c r="S57" s="85"/>
      <c r="T57" s="85"/>
      <c r="U57" s="15"/>
      <c r="V57" s="24"/>
      <c r="W57" s="48"/>
      <c r="X57" s="48"/>
      <c r="Y57" s="73"/>
      <c r="Z57" s="74"/>
      <c r="AA57" s="75"/>
      <c r="AB57" s="75"/>
      <c r="AC57" s="73"/>
      <c r="AD57" s="74"/>
      <c r="AE57" s="73"/>
      <c r="AF57" s="74"/>
      <c r="AG57" s="75"/>
      <c r="AH57" s="75"/>
    </row>
    <row r="58" spans="2:34" ht="18" customHeight="1" x14ac:dyDescent="0.2">
      <c r="B58" s="46"/>
      <c r="C58" s="38"/>
      <c r="D58" s="38"/>
      <c r="E58" s="39" t="s">
        <v>143</v>
      </c>
      <c r="F58" s="102" t="s">
        <v>144</v>
      </c>
      <c r="G58" s="102"/>
      <c r="H58" s="102"/>
      <c r="I58" s="40" t="s">
        <v>145</v>
      </c>
      <c r="J58" s="41">
        <v>40</v>
      </c>
      <c r="K58" s="65">
        <v>683.33333333333326</v>
      </c>
      <c r="L58" s="66">
        <v>27333.333333333332</v>
      </c>
      <c r="N58" s="46"/>
      <c r="O58" s="38"/>
      <c r="P58" s="38"/>
      <c r="Q58" s="39" t="s">
        <v>143</v>
      </c>
      <c r="R58" s="102" t="s">
        <v>144</v>
      </c>
      <c r="S58" s="102"/>
      <c r="T58" s="102"/>
      <c r="U58" s="40" t="s">
        <v>145</v>
      </c>
      <c r="V58" s="41">
        <v>40</v>
      </c>
      <c r="W58" s="43"/>
      <c r="X58" s="69">
        <f>ROUND(V58*W58,2)</f>
        <v>0</v>
      </c>
      <c r="Y58" s="82" t="str">
        <f>IF(B58=N58,"OK","ERRO")</f>
        <v>OK</v>
      </c>
      <c r="Z58" s="82" t="str">
        <f>IF(C58=O58,"OK","ERRO")</f>
        <v>OK</v>
      </c>
      <c r="AA58" s="82" t="str">
        <f>IF(D58=P58,"OK","ERRO")</f>
        <v>OK</v>
      </c>
      <c r="AB58" s="82" t="str">
        <f>IF(E58&gt;=Q58,"OK","ERRO")</f>
        <v>OK</v>
      </c>
      <c r="AC58" s="82" t="str">
        <f>IF(R58&lt;=F58,"OK","ERRO")</f>
        <v>OK</v>
      </c>
      <c r="AD58" s="82" t="str">
        <f>IF(U58&lt;=I58,"OK","ERRO")</f>
        <v>OK</v>
      </c>
      <c r="AE58" s="82" t="str">
        <f>IF(V58&lt;=J58,"OK","ERRO")</f>
        <v>OK</v>
      </c>
      <c r="AF58" s="82" t="str">
        <f>IF(W58&lt;=K58,"OK","ERRO")</f>
        <v>OK</v>
      </c>
      <c r="AG58" s="82" t="str">
        <f>IF(X58&lt;=L58,"OK","ERRO")</f>
        <v>OK</v>
      </c>
      <c r="AH58" s="83">
        <f>IFERROR(X58/L58,"-")</f>
        <v>0</v>
      </c>
    </row>
    <row r="59" spans="2:34" ht="24.75" customHeight="1" x14ac:dyDescent="0.2">
      <c r="B59" s="25"/>
      <c r="C59" s="25"/>
      <c r="D59" s="25"/>
      <c r="E59" s="25"/>
      <c r="F59" s="26"/>
      <c r="G59" s="26"/>
      <c r="H59" s="26"/>
      <c r="I59" s="27"/>
      <c r="J59" s="26"/>
      <c r="K59" s="104">
        <f>SUM(L9:L58)</f>
        <v>3201801.7166077374</v>
      </c>
      <c r="L59" s="104"/>
      <c r="N59" s="25"/>
      <c r="O59" s="25"/>
      <c r="P59" s="25"/>
      <c r="Q59" s="25"/>
      <c r="R59" s="26"/>
      <c r="S59" s="26"/>
      <c r="T59" s="26"/>
      <c r="U59" s="27"/>
      <c r="V59" s="26"/>
      <c r="W59" s="104">
        <f>SUM(X9:X58)</f>
        <v>0</v>
      </c>
      <c r="X59" s="104"/>
      <c r="Y59" s="52"/>
      <c r="Z59" s="52"/>
      <c r="AA59" s="52"/>
      <c r="AB59" s="52"/>
      <c r="AC59" s="52"/>
      <c r="AD59" s="52"/>
      <c r="AE59" s="52"/>
      <c r="AF59" s="52"/>
      <c r="AG59" s="52"/>
      <c r="AH59" s="52"/>
    </row>
  </sheetData>
  <sheetProtection algorithmName="SHA-512" hashValue="d8zYQHpEDxYiH/VL2S2IUx57gty8DIojTA74ZeuiGqII6KVir1dbkV4+fsAyzVT1mxEy1xCum/Z05On69kURCQ==" saltValue="z00QztOsvR+3jsrJRR24zw==" spinCount="100000" sheet="1" objects="1" scenarios="1"/>
  <mergeCells count="126">
    <mergeCell ref="T3:X3"/>
    <mergeCell ref="R3:S3"/>
    <mergeCell ref="W59:X59"/>
    <mergeCell ref="Y6:AH6"/>
    <mergeCell ref="N55:P55"/>
    <mergeCell ref="R55:T55"/>
    <mergeCell ref="N56:P56"/>
    <mergeCell ref="R56:T56"/>
    <mergeCell ref="R57:T57"/>
    <mergeCell ref="R58:T58"/>
    <mergeCell ref="R50:T50"/>
    <mergeCell ref="R51:T51"/>
    <mergeCell ref="R52:T52"/>
    <mergeCell ref="R53:T53"/>
    <mergeCell ref="N54:P54"/>
    <mergeCell ref="R54:T54"/>
    <mergeCell ref="R45:T45"/>
    <mergeCell ref="R46:T46"/>
    <mergeCell ref="R47:T47"/>
    <mergeCell ref="R48:T48"/>
    <mergeCell ref="R49:T49"/>
    <mergeCell ref="R39:T39"/>
    <mergeCell ref="R40:T40"/>
    <mergeCell ref="R41:T41"/>
    <mergeCell ref="R18:T18"/>
    <mergeCell ref="R20:T20"/>
    <mergeCell ref="R21:T21"/>
    <mergeCell ref="R43:T43"/>
    <mergeCell ref="R44:T44"/>
    <mergeCell ref="R33:T33"/>
    <mergeCell ref="R34:T34"/>
    <mergeCell ref="R35:T35"/>
    <mergeCell ref="R36:T36"/>
    <mergeCell ref="R37:T37"/>
    <mergeCell ref="R38:T38"/>
    <mergeCell ref="R27:T27"/>
    <mergeCell ref="R28:T28"/>
    <mergeCell ref="R29:T29"/>
    <mergeCell ref="R30:T30"/>
    <mergeCell ref="R31:T31"/>
    <mergeCell ref="R32:T32"/>
    <mergeCell ref="R10:T10"/>
    <mergeCell ref="R11:T11"/>
    <mergeCell ref="R12:T12"/>
    <mergeCell ref="R13:T13"/>
    <mergeCell ref="R14:T14"/>
    <mergeCell ref="R15:T15"/>
    <mergeCell ref="K59:L59"/>
    <mergeCell ref="W2:X2"/>
    <mergeCell ref="N4:X4"/>
    <mergeCell ref="N6:Q6"/>
    <mergeCell ref="R6:T7"/>
    <mergeCell ref="U6:U7"/>
    <mergeCell ref="V6:V7"/>
    <mergeCell ref="W6:X6"/>
    <mergeCell ref="R9:T9"/>
    <mergeCell ref="R22:T22"/>
    <mergeCell ref="R23:T23"/>
    <mergeCell ref="R24:T24"/>
    <mergeCell ref="R25:T25"/>
    <mergeCell ref="R26:T26"/>
    <mergeCell ref="R16:T16"/>
    <mergeCell ref="R17:T17"/>
    <mergeCell ref="R19:T19"/>
    <mergeCell ref="R42:T42"/>
    <mergeCell ref="B55:D55"/>
    <mergeCell ref="F55:H55"/>
    <mergeCell ref="B56:D56"/>
    <mergeCell ref="F56:H56"/>
    <mergeCell ref="F57:H57"/>
    <mergeCell ref="F58:H58"/>
    <mergeCell ref="F49:H49"/>
    <mergeCell ref="F50:H50"/>
    <mergeCell ref="F51:H51"/>
    <mergeCell ref="F52:H52"/>
    <mergeCell ref="F53:H53"/>
    <mergeCell ref="B54:D54"/>
    <mergeCell ref="F54:H54"/>
    <mergeCell ref="F44:H44"/>
    <mergeCell ref="F45:H45"/>
    <mergeCell ref="F46:H46"/>
    <mergeCell ref="F47:H47"/>
    <mergeCell ref="F48:H48"/>
    <mergeCell ref="F38:H38"/>
    <mergeCell ref="F39:H39"/>
    <mergeCell ref="F40:H40"/>
    <mergeCell ref="F41:H41"/>
    <mergeCell ref="F42:H42"/>
    <mergeCell ref="F43:H43"/>
    <mergeCell ref="F32:H32"/>
    <mergeCell ref="F33:H33"/>
    <mergeCell ref="F34:H34"/>
    <mergeCell ref="F35:H35"/>
    <mergeCell ref="F36:H36"/>
    <mergeCell ref="F37:H37"/>
    <mergeCell ref="F27:H27"/>
    <mergeCell ref="F28:H28"/>
    <mergeCell ref="F29:H29"/>
    <mergeCell ref="F30:H30"/>
    <mergeCell ref="F31:H31"/>
    <mergeCell ref="F21:H21"/>
    <mergeCell ref="F22:H22"/>
    <mergeCell ref="F23:H23"/>
    <mergeCell ref="F24:H24"/>
    <mergeCell ref="F25:H25"/>
    <mergeCell ref="F26:H26"/>
    <mergeCell ref="F15:H15"/>
    <mergeCell ref="F16:H16"/>
    <mergeCell ref="F17:H17"/>
    <mergeCell ref="F18:H18"/>
    <mergeCell ref="F19:H19"/>
    <mergeCell ref="F20:H20"/>
    <mergeCell ref="F9:H9"/>
    <mergeCell ref="F10:H10"/>
    <mergeCell ref="F11:H11"/>
    <mergeCell ref="F12:H12"/>
    <mergeCell ref="F13:H13"/>
    <mergeCell ref="F14:H14"/>
    <mergeCell ref="K2:L2"/>
    <mergeCell ref="B3:L3"/>
    <mergeCell ref="B4:L4"/>
    <mergeCell ref="B6:E6"/>
    <mergeCell ref="F6:H7"/>
    <mergeCell ref="I6:I7"/>
    <mergeCell ref="J6:J7"/>
    <mergeCell ref="K6:L6"/>
  </mergeCells>
  <conditionalFormatting sqref="AH11:AH17 AH19:AH46 AH48:AH52 AH55:AH56 AH58">
    <cfRule type="cellIs" dxfId="0" priority="26" operator="lessThan">
      <formula>0.75</formula>
    </cfRule>
  </conditionalFormatting>
  <pageMargins left="1.1811023622047245" right="0.59055118110236227" top="0.59055118110236227" bottom="0.59055118110236227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MODELO PROPOSTA DE PREÇO</vt:lpstr>
      <vt:lpstr>'MODELO PROPOSTA DE PREÇO'!Area_de_impressao</vt:lpstr>
    </vt:vector>
  </TitlesOfParts>
  <Manager/>
  <Company>Sesc Minas Gerais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Luis Vasco Malvino da Silva</dc:creator>
  <cp:keywords/>
  <dc:description/>
  <cp:lastModifiedBy>Laíz Karoline Páscoa Gomes</cp:lastModifiedBy>
  <cp:revision/>
  <dcterms:created xsi:type="dcterms:W3CDTF">2023-11-28T20:29:09Z</dcterms:created>
  <dcterms:modified xsi:type="dcterms:W3CDTF">2024-02-23T13:24:18Z</dcterms:modified>
  <cp:category/>
  <cp:contentStatus/>
</cp:coreProperties>
</file>