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2023_NOVA RESOLUÇÃO\PE 0148.2023 - Pintura Sesc Paracatu\01 - Fase Interna\09 - Edital &amp; Anexos\"/>
    </mc:Choice>
  </mc:AlternateContent>
  <xr:revisionPtr revIDLastSave="0" documentId="13_ncr:1_{E7B1CCCF-F385-4E76-BD97-05E3B03306EF}" xr6:coauthVersionLast="47" xr6:coauthVersionMax="47" xr10:uidLastSave="{00000000-0000-0000-0000-000000000000}"/>
  <bookViews>
    <workbookView xWindow="-120" yWindow="-120" windowWidth="29040" windowHeight="15840" xr2:uid="{564C2093-7653-4526-8138-1C325F655063}"/>
  </bookViews>
  <sheets>
    <sheet name="Planilh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0" i="1" l="1"/>
  <c r="E59" i="1"/>
  <c r="E57" i="1"/>
  <c r="E56" i="1"/>
  <c r="E55" i="1"/>
  <c r="E54" i="1"/>
  <c r="E52" i="1"/>
  <c r="E51" i="1"/>
  <c r="E49" i="1"/>
  <c r="E48" i="1"/>
  <c r="E47" i="1"/>
  <c r="E46" i="1"/>
  <c r="E44" i="1"/>
  <c r="E43" i="1"/>
  <c r="E42" i="1"/>
  <c r="E40" i="1"/>
  <c r="E39" i="1"/>
  <c r="E38" i="1"/>
  <c r="E36" i="1"/>
  <c r="E35" i="1"/>
  <c r="E34" i="1"/>
  <c r="E33" i="1"/>
  <c r="E32" i="1"/>
  <c r="E29" i="1"/>
  <c r="E21" i="1" s="1"/>
  <c r="E18" i="1"/>
  <c r="E17" i="1"/>
  <c r="C8" i="1"/>
  <c r="C7" i="1"/>
  <c r="C6" i="1"/>
</calcChain>
</file>

<file path=xl/sharedStrings.xml><?xml version="1.0" encoding="utf-8"?>
<sst xmlns="http://schemas.openxmlformats.org/spreadsheetml/2006/main" count="150" uniqueCount="107">
  <si>
    <t>SERVIÇO SOCIAL DO COMERCIO</t>
  </si>
  <si>
    <t>SERVIÇO:</t>
  </si>
  <si>
    <t>LOCAL :</t>
  </si>
  <si>
    <t>PRAZO :</t>
  </si>
  <si>
    <t>ITEM</t>
  </si>
  <si>
    <t>DESCRIÇÃO DOS SERVIÇOS</t>
  </si>
  <si>
    <t>UNID.</t>
  </si>
  <si>
    <t>QUANT.</t>
  </si>
  <si>
    <t>PREÇO UNIT.</t>
  </si>
  <si>
    <t>PREÇO TOTAL</t>
  </si>
  <si>
    <t>1.1.</t>
  </si>
  <si>
    <t>MOBILIZAÇÃO, DESMOBILIZAÇÃO, CANTEIRO DE SERVIÇOS, SERVIÇOS INICIAIS E EQUIPAMENTOS</t>
  </si>
  <si>
    <t>1.1.1</t>
  </si>
  <si>
    <t>Mobilização, desmobilização, instalação e manutenção de canteiro de serviços.</t>
  </si>
  <si>
    <t>unid.</t>
  </si>
  <si>
    <t>1.1.2</t>
  </si>
  <si>
    <t>Encarregado ou supervisor de serviços.</t>
  </si>
  <si>
    <t>mês</t>
  </si>
  <si>
    <t>1.1.3</t>
  </si>
  <si>
    <t xml:space="preserve">Auxiliar técnico / Assistente de engenharia </t>
  </si>
  <si>
    <t>1.1.4</t>
  </si>
  <si>
    <t>Técnico de segurança.</t>
  </si>
  <si>
    <t>H</t>
  </si>
  <si>
    <t>1.1.5</t>
  </si>
  <si>
    <t>Caçambas capacidade 5 m³.</t>
  </si>
  <si>
    <t>1.1.6</t>
  </si>
  <si>
    <t xml:space="preserve">Locação de andaime metálico tipo fachadeiro, largura de 1,20 m x altura de 2,0 m por painel, incluindo diagonais em x, barras de ligação, sapatas e demais itens necessários a montagem (não inclui instalação) .                                                                                                                                                                                                                                                     </t>
  </si>
  <si>
    <t>m² x mês (6)</t>
  </si>
  <si>
    <t>1.1.7</t>
  </si>
  <si>
    <t xml:space="preserve">Montagem e desmontagem de andaime modular fachadeiro, com piso metálico, para edificações com múltiplos pavimentos (exclusive andaime e limpeza). </t>
  </si>
  <si>
    <t>m²</t>
  </si>
  <si>
    <t>1.1.8</t>
  </si>
  <si>
    <t>Colocação de tela em andaime fachadeiro.</t>
  </si>
  <si>
    <t>1.2.</t>
  </si>
  <si>
    <t>REMOÇÕES, LIMPEZAS E PROTEÇÃO EM GERAL</t>
  </si>
  <si>
    <t>1.2.1.</t>
  </si>
  <si>
    <t>Aplicação de jato d'água para limpeza de superfícies utilizando lavadora de alta pressão.</t>
  </si>
  <si>
    <t>h</t>
  </si>
  <si>
    <t>1.3.</t>
  </si>
  <si>
    <t>EXECUÇÃO DE DEMOLIÇÕES, ARGAMASSAS, CONCRETOS E REVESTIMENTOS EM GERAL</t>
  </si>
  <si>
    <t>1.3.1.</t>
  </si>
  <si>
    <t>Execução de chapisco britado em brita número 0 aplicado em alvenarias internas, externas, tetos e elementos estruturais, com espessura máxima de 1,00 cm, feito com argamassa industrializada, incluindo limpeza do substrato, mão de obra e material.</t>
  </si>
  <si>
    <t>1.3.2.</t>
  </si>
  <si>
    <t>Execução de reboco aplicado sobre chapisco ou direto sobre substrato, espessura mínima de 0,50 cm feito com argamassa industrializada, incluindo mão de obra e material.</t>
  </si>
  <si>
    <t>1.3.3.</t>
  </si>
  <si>
    <t>Aplicação de massa niveladora a base acrílica ou PVA sobre parede, incluindo remoção do revestimento atual, limpeza do substrato, mão de obra e material. Método executivo conforme NBR 13245. Material referência marca Coral ou equivalente.</t>
  </si>
  <si>
    <t>1.4.</t>
  </si>
  <si>
    <t>APLICAÇÃO DE PINTURA EM MEIO-FIO</t>
  </si>
  <si>
    <t>1.4.1.</t>
  </si>
  <si>
    <t xml:space="preserve">Aplicação de pintura com tinta acrílica em meio-fio (15x25cm, cor concreto ou branco neve mão de obra e material. </t>
  </si>
  <si>
    <t>1.5.</t>
  </si>
  <si>
    <t>PINTURA DE MURO EXTERNO  E INTERNO</t>
  </si>
  <si>
    <t>1.5.1.</t>
  </si>
  <si>
    <t xml:space="preserve">Aplicação de pintura com tinta látex acrílica premium em muro externo e interno inclusive pintura de 5 logomarca (45x35cm), sobre chapisco ou textura, 02 (duas) demãos, incluindo mão de obra e material. Método executivo conforme NBR 13245. Material referência marca Coral ou equivalente. Equipamentos e acessórios para trabalho em altura devem estar inclusos neste item. </t>
  </si>
  <si>
    <t>1.6.</t>
  </si>
  <si>
    <t>PARQUE AQUÁTICO</t>
  </si>
  <si>
    <t>1.6.1</t>
  </si>
  <si>
    <t>ÁREA DE CIRCULAÇÃO PARQUE AQUÁTICO</t>
  </si>
  <si>
    <t>1.6.1.1</t>
  </si>
  <si>
    <t>Aplicação de pintura com tinta acrílica ambiente externo ou interno, parede  ou teto, cor concreto ou branco gelo mão de obra e material, sobre parede lisa.</t>
  </si>
  <si>
    <t>1.6.1.2</t>
  </si>
  <si>
    <t>Aplicação de pintura com tinta acrílica ambiente externo ou interno, parede  ou teto, cor concreto ou branco gelo mão de obra e material, sobre parede com chapisco.</t>
  </si>
  <si>
    <t>1.6.1.3</t>
  </si>
  <si>
    <t>Aplicação de pintura esmalte brilhante sobre todas as faces internas e externas da superfície metálica de alambrado incluindo as telas e postes de fixação em ambiente externo, incluindo lixamento e limpeza da superfície, mão de obra e material. Método executivo conforme NBR 13245.</t>
  </si>
  <si>
    <t>1.6.1.4.</t>
  </si>
  <si>
    <t>Aplicação de pintura acrílica em piso cimentado premium, 03 (três) demãos, incluindo mão de obra e material. Método executivo conforme NBR 13245. Material referência marca Sherwin Williams ou equivalente.</t>
  </si>
  <si>
    <t>1.6.1.5.</t>
  </si>
  <si>
    <t>Aplicação de pintura esmalte brilhante sobre todas as faces da superfície metálica tipo guarda-corpo, corrimão, esquadrias e grade em ambiente interno ou externo em geral 02 (duas) demãos, mão de obra e material. Método executivo conforme NBR 13245.</t>
  </si>
  <si>
    <t>1.7.</t>
  </si>
  <si>
    <t>PORTARIA PRINCIPAL</t>
  </si>
  <si>
    <t>1.7.1.</t>
  </si>
  <si>
    <t>Aplicação de pintura com tinta acrílica ambiente externo ou interno, parede, piso ou teto, cor concreto ou branco gelo mão de obra e material, sobre parede lisa.</t>
  </si>
  <si>
    <t>1.7.2.</t>
  </si>
  <si>
    <t>Aplicação de pintura com tinta acrílica ambiente externo ou interno, parede, piso ou teto, cor concreto ou branco gelo mão de obra e material, sobre parede com chapisco.</t>
  </si>
  <si>
    <t>1.7.3.</t>
  </si>
  <si>
    <t>1.8.</t>
  </si>
  <si>
    <t>ACESSO PARQUE AQUÁTICO</t>
  </si>
  <si>
    <t>1.8.1.</t>
  </si>
  <si>
    <t>1.8.2.</t>
  </si>
  <si>
    <t>Aplicação de pintura com tinta acrílica ambiente externo ou interno, parede ou teto, cor concreto ou branco gelo mão de obra e material, sobre parede chapisco.</t>
  </si>
  <si>
    <t>1.8.3.</t>
  </si>
  <si>
    <t>1.9.</t>
  </si>
  <si>
    <t>PRÉDIO ADMINISTRATIVO</t>
  </si>
  <si>
    <t>1.9.1.</t>
  </si>
  <si>
    <t>1.9.2.</t>
  </si>
  <si>
    <t>Aplicação de pintura com tinta acrílica ambiente externo ou interno, parede ou teto, cor concreto ou branco gelo mão de obra e material, sobre parede com chapisco.</t>
  </si>
  <si>
    <t>1.9.3.</t>
  </si>
  <si>
    <t>1.9.4.</t>
  </si>
  <si>
    <t>1.10.</t>
  </si>
  <si>
    <t>GOVERNANÇA</t>
  </si>
  <si>
    <t>1.10.1</t>
  </si>
  <si>
    <t>Aplicação de pintura acrilica ambiente interno ou externo, parede ou teto, cor concreto sobre parede com chapisco.</t>
  </si>
  <si>
    <t>1.10.2</t>
  </si>
  <si>
    <t>1.14</t>
  </si>
  <si>
    <t xml:space="preserve">RESTAURANTE </t>
  </si>
  <si>
    <t>1.14.1</t>
  </si>
  <si>
    <t>Aplicação de pintura com tinta acrílica ambiente externo ou interno, parede  ou teto, cor concreto ou branco neve mão de obra e material, sobre parede lisa.</t>
  </si>
  <si>
    <t>1.14.2</t>
  </si>
  <si>
    <t>1.14.3</t>
  </si>
  <si>
    <t>1.14.4</t>
  </si>
  <si>
    <t>1.15.</t>
  </si>
  <si>
    <t xml:space="preserve">RESERVATÓRIO </t>
  </si>
  <si>
    <t>1.15.1</t>
  </si>
  <si>
    <t>1.15.2</t>
  </si>
  <si>
    <t xml:space="preserve">TOTAL GERAL </t>
  </si>
  <si>
    <t>ANEXO II - MODELO DE PROPOSTA</t>
  </si>
  <si>
    <r>
      <rPr>
        <b/>
        <sz val="10"/>
        <rFont val="Aptos Narrow"/>
        <family val="2"/>
        <scheme val="minor"/>
      </rPr>
      <t xml:space="preserve">OBSERVAÇÕES: </t>
    </r>
    <r>
      <rPr>
        <sz val="10"/>
        <rFont val="Aptos Narrow"/>
        <family val="2"/>
        <scheme val="minor"/>
      </rPr>
      <t xml:space="preserve">
Declaramos que estamos de acordo com os seguintes itens: 
1)	No preço acima estão inclusos todos os impostos, seguros, insumos, peças, componentes, acessórios, taxas e quaisquer outras despesas relacionadas ao objeto da presente contratação. 
2)	Esta proposta tem validade de, no mínimo, 90 (noventa) dias corridos.
3)	O abaixo assinado declara estar ciente de que não lhe caberá direito de exigir nenhuma multa ou indenização financeira, caso o Sesc em Minas decida não o contratar.                                                                                                                                                                                                                                                  .................................................., .........de....................................de 20____.
________________________________________
(Assinatura do representante legal da empresa)
(Nome do representante legal da empresa)
OBSERVAÇÃO: Este documento deverá ser preenchido preferencialmente em papel timbrado da empresa licitante e estar devidamente assinado por seu representante legal. Quando não forem papel timbrado, deverá constar o carimbo com CNPJ dessa empresa.
O documento deverá conter o contato do preposto que será o responsável por realizar os trâmites de assinatura contratual.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</si>
</sst>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[Red]\-#,##0.00\ 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0"/>
      <name val="Arial"/>
      <family val="2"/>
    </font>
    <font>
      <sz val="10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b/>
      <sz val="10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1"/>
      <color indexed="8"/>
      <name val="Calibri"/>
      <family val="2"/>
    </font>
    <font>
      <sz val="10"/>
      <color theme="1"/>
      <name val="Aptos Narrow"/>
      <family val="2"/>
      <scheme val="minor"/>
    </font>
    <font>
      <sz val="10"/>
      <color theme="0" tint="-0.34998626667073579"/>
      <name val="Aptos Narrow"/>
      <family val="2"/>
      <scheme val="minor"/>
    </font>
    <font>
      <b/>
      <sz val="10"/>
      <color theme="0" tint="-4.9989318521683403E-2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color theme="0" tint="-0.34998626667073579"/>
      <name val="Aptos Narrow"/>
      <family val="2"/>
      <scheme val="minor"/>
    </font>
    <font>
      <sz val="12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76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1" fontId="4" fillId="0" borderId="2" xfId="3" applyNumberFormat="1" applyFont="1" applyBorder="1" applyAlignment="1">
      <alignment vertical="center"/>
    </xf>
    <xf numFmtId="1" fontId="4" fillId="0" borderId="3" xfId="3" applyNumberFormat="1" applyFont="1" applyBorder="1" applyAlignment="1">
      <alignment vertical="center"/>
    </xf>
    <xf numFmtId="1" fontId="4" fillId="0" borderId="0" xfId="3" applyNumberFormat="1" applyFont="1" applyAlignment="1">
      <alignment vertical="center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7" fontId="6" fillId="0" borderId="0" xfId="0" applyNumberFormat="1" applyFont="1" applyAlignment="1" applyProtection="1">
      <alignment horizontal="left" vertical="center"/>
      <protection locked="0"/>
    </xf>
    <xf numFmtId="17" fontId="6" fillId="0" borderId="5" xfId="0" applyNumberFormat="1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 wrapText="1"/>
      <protection locked="0"/>
    </xf>
    <xf numFmtId="1" fontId="6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1" fontId="4" fillId="0" borderId="5" xfId="3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1" fontId="7" fillId="0" borderId="0" xfId="3" applyNumberFormat="1" applyFont="1" applyAlignment="1" applyProtection="1">
      <alignment horizontal="center" vertical="center"/>
      <protection locked="0"/>
    </xf>
    <xf numFmtId="1" fontId="7" fillId="0" borderId="5" xfId="3" quotePrefix="1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 wrapText="1"/>
    </xf>
    <xf numFmtId="10" fontId="6" fillId="0" borderId="0" xfId="0" applyNumberFormat="1" applyFont="1" applyAlignment="1" applyProtection="1">
      <alignment horizontal="center" vertical="center" wrapText="1"/>
      <protection locked="0"/>
    </xf>
    <xf numFmtId="10" fontId="7" fillId="0" borderId="5" xfId="2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1" fontId="4" fillId="0" borderId="7" xfId="3" applyNumberFormat="1" applyFont="1" applyBorder="1" applyAlignment="1" applyProtection="1">
      <alignment horizontal="right" vertical="center"/>
      <protection locked="0"/>
    </xf>
    <xf numFmtId="1" fontId="4" fillId="0" borderId="8" xfId="3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2" borderId="12" xfId="0" quotePrefix="1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justify" vertical="center" wrapText="1"/>
    </xf>
    <xf numFmtId="1" fontId="7" fillId="2" borderId="13" xfId="0" quotePrefix="1" applyNumberFormat="1" applyFont="1" applyFill="1" applyBorder="1" applyAlignment="1">
      <alignment horizontal="center" vertical="center"/>
    </xf>
    <xf numFmtId="4" fontId="7" fillId="2" borderId="13" xfId="0" quotePrefix="1" applyNumberFormat="1" applyFont="1" applyFill="1" applyBorder="1" applyAlignment="1">
      <alignment horizontal="center" vertical="center"/>
    </xf>
    <xf numFmtId="164" fontId="7" fillId="2" borderId="13" xfId="4" applyNumberFormat="1" applyFont="1" applyFill="1" applyBorder="1" applyAlignment="1">
      <alignment horizontal="right" vertical="center"/>
    </xf>
    <xf numFmtId="164" fontId="7" fillId="2" borderId="14" xfId="4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vertical="center"/>
    </xf>
    <xf numFmtId="4" fontId="10" fillId="0" borderId="13" xfId="0" applyNumberFormat="1" applyFont="1" applyBorder="1" applyAlignment="1">
      <alignment horizontal="center" vertical="center" wrapText="1"/>
    </xf>
    <xf numFmtId="44" fontId="4" fillId="0" borderId="13" xfId="5" applyFont="1" applyFill="1" applyBorder="1" applyAlignment="1">
      <alignment vertical="center"/>
    </xf>
    <xf numFmtId="44" fontId="4" fillId="0" borderId="14" xfId="5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8" fillId="2" borderId="13" xfId="4" applyNumberFormat="1" applyFont="1" applyFill="1" applyBorder="1" applyAlignment="1">
      <alignment horizontal="center" vertical="center"/>
    </xf>
    <xf numFmtId="44" fontId="7" fillId="2" borderId="13" xfId="4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vertical="center" wrapText="1"/>
    </xf>
    <xf numFmtId="1" fontId="7" fillId="2" borderId="12" xfId="0" quotePrefix="1" applyNumberFormat="1" applyFont="1" applyFill="1" applyBorder="1" applyAlignment="1">
      <alignment horizontal="left" vertical="center"/>
    </xf>
    <xf numFmtId="1" fontId="7" fillId="2" borderId="13" xfId="0" quotePrefix="1" applyNumberFormat="1" applyFont="1" applyFill="1" applyBorder="1" applyAlignment="1">
      <alignment horizontal="left" vertical="center"/>
    </xf>
    <xf numFmtId="4" fontId="7" fillId="2" borderId="13" xfId="0" quotePrefix="1" applyNumberFormat="1" applyFont="1" applyFill="1" applyBorder="1" applyAlignment="1">
      <alignment horizontal="left" vertical="center"/>
    </xf>
    <xf numFmtId="4" fontId="4" fillId="0" borderId="0" xfId="0" applyNumberFormat="1" applyFont="1" applyAlignment="1">
      <alignment horizontal="center" vertical="center"/>
    </xf>
    <xf numFmtId="43" fontId="11" fillId="0" borderId="0" xfId="4" applyFont="1" applyFill="1" applyBorder="1" applyAlignment="1">
      <alignment horizontal="center" vertical="center"/>
    </xf>
    <xf numFmtId="43" fontId="11" fillId="0" borderId="4" xfId="4" applyFont="1" applyFill="1" applyBorder="1" applyAlignment="1">
      <alignment horizontal="center" vertical="center"/>
    </xf>
    <xf numFmtId="0" fontId="4" fillId="0" borderId="13" xfId="0" applyFont="1" applyBorder="1" applyAlignment="1">
      <alignment horizontal="justify" vertical="center"/>
    </xf>
    <xf numFmtId="44" fontId="12" fillId="2" borderId="13" xfId="1" applyFont="1" applyFill="1" applyBorder="1" applyAlignment="1">
      <alignment horizontal="center" vertical="center"/>
    </xf>
    <xf numFmtId="0" fontId="13" fillId="3" borderId="15" xfId="0" quotePrefix="1" applyFont="1" applyFill="1" applyBorder="1" applyAlignment="1">
      <alignment horizontal="center" vertical="center"/>
    </xf>
    <xf numFmtId="0" fontId="13" fillId="3" borderId="16" xfId="0" quotePrefix="1" applyFont="1" applyFill="1" applyBorder="1" applyAlignment="1">
      <alignment horizontal="center" vertical="center"/>
    </xf>
    <xf numFmtId="164" fontId="13" fillId="3" borderId="16" xfId="4" applyNumberFormat="1" applyFont="1" applyFill="1" applyBorder="1" applyAlignment="1">
      <alignment horizontal="right" vertical="center"/>
    </xf>
    <xf numFmtId="164" fontId="13" fillId="3" borderId="17" xfId="4" applyNumberFormat="1" applyFont="1" applyFill="1" applyBorder="1" applyAlignment="1">
      <alignment horizontal="right" vertical="center"/>
    </xf>
    <xf numFmtId="43" fontId="14" fillId="0" borderId="0" xfId="4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9" fontId="4" fillId="0" borderId="0" xfId="2" applyFont="1" applyFill="1" applyBorder="1" applyAlignment="1">
      <alignment horizontal="center" vertical="center" wrapText="1"/>
    </xf>
    <xf numFmtId="44" fontId="4" fillId="0" borderId="0" xfId="5" applyFont="1" applyFill="1" applyBorder="1" applyAlignment="1">
      <alignment horizontal="center" vertical="center" wrapText="1"/>
    </xf>
    <xf numFmtId="164" fontId="4" fillId="0" borderId="0" xfId="4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6">
    <cellStyle name="Moeda" xfId="1" builtinId="4"/>
    <cellStyle name="Moeda 2" xfId="5" xr:uid="{EF673D9D-9030-4042-AAD0-AB00B72325BF}"/>
    <cellStyle name="Normal" xfId="0" builtinId="0"/>
    <cellStyle name="Normal_ListaALM" xfId="3" xr:uid="{BFFDFB78-45D7-4481-8CB8-E57A68E18FF7}"/>
    <cellStyle name="Porcentagem" xfId="2" builtinId="5"/>
    <cellStyle name="Vírgula 2" xfId="4" xr:uid="{E718B757-9CFE-4962-A0E8-240CB329AF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47627</xdr:colOff>
      <xdr:row>1</xdr:row>
      <xdr:rowOff>66538</xdr:rowOff>
    </xdr:from>
    <xdr:to>
      <xdr:col>2</xdr:col>
      <xdr:colOff>378039</xdr:colOff>
      <xdr:row>4</xdr:row>
      <xdr:rowOff>93285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4E9DFC3-A396-4F84-9403-6883D8FE3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6383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amilasouza\AppData\Local\Microsoft\Windows\INetCache\Content.Outlook\E6RNFJ1B\Anexo%20I%20-%20Or&#231;ament&#225;ria%20-%20Paracatu%20-%20Suprimido%20R_02.xlsx" TargetMode="External"/><Relationship Id="rId1" Type="http://schemas.openxmlformats.org/officeDocument/2006/relationships/externalLinkPath" Target="file:///C:\Users\camilasouza\AppData\Local\Microsoft\Windows\INetCache\Content.Outlook\E6RNFJ1B\Anexo%20I%20-%20Or&#231;ament&#225;ria%20-%20Paracatu%20-%20Suprimido%20R_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PRIMENTOS"/>
      <sheetName val="ORÇAMENTO"/>
      <sheetName val="CRONOGRAMA"/>
      <sheetName val="LEVANTAMENTO"/>
      <sheetName val="CPU"/>
      <sheetName val="ADM OBRA"/>
      <sheetName val="BDI SERVIÇOS"/>
      <sheetName val="SINAPI"/>
      <sheetName val="INSUMOS"/>
      <sheetName val="Esmalte"/>
    </sheetNames>
    <sheetDataSet>
      <sheetData sheetId="0"/>
      <sheetData sheetId="1"/>
      <sheetData sheetId="2"/>
      <sheetData sheetId="3">
        <row r="22">
          <cell r="E22">
            <v>1161.0999999999999</v>
          </cell>
        </row>
        <row r="23">
          <cell r="E23">
            <v>525.37</v>
          </cell>
        </row>
        <row r="25">
          <cell r="E25">
            <v>333.02999999999992</v>
          </cell>
        </row>
        <row r="26">
          <cell r="E26">
            <v>328.34000000000003</v>
          </cell>
        </row>
        <row r="27">
          <cell r="E27">
            <v>42.519999999999996</v>
          </cell>
        </row>
        <row r="28">
          <cell r="E28">
            <v>1265</v>
          </cell>
        </row>
        <row r="29">
          <cell r="E29">
            <v>230</v>
          </cell>
        </row>
        <row r="30">
          <cell r="E30">
            <v>5046.8</v>
          </cell>
        </row>
        <row r="32">
          <cell r="E32">
            <v>737.38</v>
          </cell>
        </row>
        <row r="33">
          <cell r="E33">
            <v>66.989999999999995</v>
          </cell>
        </row>
        <row r="34">
          <cell r="E34">
            <v>254</v>
          </cell>
        </row>
        <row r="35">
          <cell r="E35">
            <v>95.23</v>
          </cell>
        </row>
        <row r="53">
          <cell r="E53">
            <v>1210.7599999999998</v>
          </cell>
        </row>
        <row r="54">
          <cell r="E54">
            <v>668.05000000000007</v>
          </cell>
        </row>
        <row r="55">
          <cell r="E55">
            <v>2496</v>
          </cell>
        </row>
        <row r="56">
          <cell r="E56">
            <v>95.2</v>
          </cell>
        </row>
        <row r="57">
          <cell r="E57">
            <v>359.47999999999996</v>
          </cell>
        </row>
        <row r="58">
          <cell r="E58">
            <v>310.08</v>
          </cell>
        </row>
        <row r="59">
          <cell r="E59">
            <v>7.36</v>
          </cell>
        </row>
        <row r="60">
          <cell r="E60">
            <v>9</v>
          </cell>
        </row>
        <row r="62">
          <cell r="E62">
            <v>95.24</v>
          </cell>
        </row>
        <row r="63">
          <cell r="E63">
            <v>68.2</v>
          </cell>
        </row>
        <row r="64">
          <cell r="E64">
            <v>19</v>
          </cell>
        </row>
        <row r="65">
          <cell r="E65">
            <v>73.010000000000005</v>
          </cell>
        </row>
        <row r="66">
          <cell r="E66">
            <v>46.8</v>
          </cell>
        </row>
        <row r="67">
          <cell r="E67">
            <v>273</v>
          </cell>
        </row>
        <row r="81">
          <cell r="E81">
            <v>415.04</v>
          </cell>
        </row>
        <row r="82">
          <cell r="E82">
            <v>15.840000000000002</v>
          </cell>
        </row>
        <row r="94">
          <cell r="E94">
            <v>293.18</v>
          </cell>
        </row>
        <row r="95">
          <cell r="E95">
            <v>24.62</v>
          </cell>
        </row>
        <row r="97">
          <cell r="E97">
            <v>162</v>
          </cell>
        </row>
        <row r="99">
          <cell r="E99">
            <v>164</v>
          </cell>
        </row>
        <row r="100">
          <cell r="E100">
            <v>31</v>
          </cell>
        </row>
      </sheetData>
      <sheetData sheetId="4"/>
      <sheetData sheetId="5">
        <row r="6">
          <cell r="C6" t="str">
            <v>MANUTENÇÃO EM PINTURA</v>
          </cell>
        </row>
        <row r="7">
          <cell r="C7" t="str">
            <v>SESC PARACATU</v>
          </cell>
        </row>
        <row r="8">
          <cell r="C8">
            <v>6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2F644-10D0-48FA-804B-71C0BF38D396}">
  <dimension ref="B2:H97"/>
  <sheetViews>
    <sheetView tabSelected="1" workbookViewId="0">
      <selection activeCell="I77" sqref="I77"/>
    </sheetView>
  </sheetViews>
  <sheetFormatPr defaultColWidth="9.140625" defaultRowHeight="13.5" x14ac:dyDescent="0.25"/>
  <cols>
    <col min="1" max="1" width="1.7109375" style="42" customWidth="1"/>
    <col min="2" max="2" width="11" style="49" bestFit="1" customWidth="1"/>
    <col min="3" max="3" width="87.7109375" style="69" customWidth="1"/>
    <col min="4" max="4" width="10" style="49" bestFit="1" customWidth="1"/>
    <col min="5" max="5" width="17.140625" style="49" customWidth="1"/>
    <col min="6" max="6" width="16.140625" style="72" bestFit="1" customWidth="1"/>
    <col min="7" max="7" width="14.28515625" style="72" customWidth="1"/>
    <col min="8" max="16384" width="9.140625" style="42"/>
  </cols>
  <sheetData>
    <row r="2" spans="2:7" s="6" customFormat="1" x14ac:dyDescent="0.25">
      <c r="B2" s="1"/>
      <c r="C2" s="2"/>
      <c r="D2" s="3"/>
      <c r="E2" s="3"/>
      <c r="F2" s="4"/>
      <c r="G2" s="5"/>
    </row>
    <row r="3" spans="2:7" s="6" customFormat="1" ht="15.75" x14ac:dyDescent="0.25">
      <c r="B3" s="7" t="s">
        <v>0</v>
      </c>
      <c r="C3" s="8"/>
      <c r="D3" s="8"/>
      <c r="E3" s="8"/>
      <c r="F3" s="8"/>
      <c r="G3" s="9"/>
    </row>
    <row r="4" spans="2:7" s="6" customFormat="1" ht="15.75" x14ac:dyDescent="0.25">
      <c r="B4" s="7" t="s">
        <v>105</v>
      </c>
      <c r="C4" s="8"/>
      <c r="D4" s="8"/>
      <c r="E4" s="8"/>
      <c r="F4" s="8"/>
      <c r="G4" s="9"/>
    </row>
    <row r="5" spans="2:7" s="6" customFormat="1" x14ac:dyDescent="0.25">
      <c r="B5" s="10"/>
      <c r="C5" s="11"/>
      <c r="D5" s="12"/>
      <c r="E5" s="12"/>
      <c r="F5" s="13"/>
      <c r="G5" s="14"/>
    </row>
    <row r="6" spans="2:7" s="6" customFormat="1" x14ac:dyDescent="0.25">
      <c r="B6" s="15" t="s">
        <v>1</v>
      </c>
      <c r="C6" s="16" t="str">
        <f>'[1]ADM OBRA'!C6</f>
        <v>MANUTENÇÃO EM PINTURA</v>
      </c>
      <c r="D6" s="17"/>
      <c r="E6" s="17"/>
      <c r="G6" s="18"/>
    </row>
    <row r="7" spans="2:7" s="6" customFormat="1" x14ac:dyDescent="0.25">
      <c r="B7" s="15" t="s">
        <v>2</v>
      </c>
      <c r="C7" s="19" t="str">
        <f>'[1]ADM OBRA'!C7</f>
        <v>SESC PARACATU</v>
      </c>
      <c r="D7" s="20"/>
      <c r="E7" s="20"/>
      <c r="F7" s="21"/>
      <c r="G7" s="22"/>
    </row>
    <row r="8" spans="2:7" s="6" customFormat="1" x14ac:dyDescent="0.25">
      <c r="B8" s="15" t="s">
        <v>3</v>
      </c>
      <c r="C8" s="23">
        <f>'[1]ADM OBRA'!C8</f>
        <v>6</v>
      </c>
      <c r="D8" s="20"/>
      <c r="E8" s="20"/>
      <c r="F8" s="24"/>
      <c r="G8" s="25"/>
    </row>
    <row r="9" spans="2:7" s="6" customFormat="1" x14ac:dyDescent="0.25">
      <c r="B9" s="26"/>
      <c r="C9" s="27"/>
      <c r="D9" s="28"/>
      <c r="E9" s="28"/>
      <c r="F9" s="29"/>
      <c r="G9" s="30"/>
    </row>
    <row r="10" spans="2:7" s="35" customFormat="1" x14ac:dyDescent="0.25">
      <c r="B10" s="31" t="s">
        <v>4</v>
      </c>
      <c r="C10" s="32" t="s">
        <v>5</v>
      </c>
      <c r="D10" s="32" t="s">
        <v>6</v>
      </c>
      <c r="E10" s="33" t="s">
        <v>7</v>
      </c>
      <c r="F10" s="32" t="s">
        <v>8</v>
      </c>
      <c r="G10" s="34" t="s">
        <v>9</v>
      </c>
    </row>
    <row r="11" spans="2:7" ht="24.95" customHeight="1" x14ac:dyDescent="0.25">
      <c r="B11" s="36" t="s">
        <v>10</v>
      </c>
      <c r="C11" s="37" t="s">
        <v>11</v>
      </c>
      <c r="D11" s="38"/>
      <c r="E11" s="39"/>
      <c r="F11" s="40"/>
      <c r="G11" s="41"/>
    </row>
    <row r="12" spans="2:7" s="49" customFormat="1" x14ac:dyDescent="0.25">
      <c r="B12" s="43" t="s">
        <v>12</v>
      </c>
      <c r="C12" s="44" t="s">
        <v>13</v>
      </c>
      <c r="D12" s="45" t="s">
        <v>14</v>
      </c>
      <c r="E12" s="46">
        <v>1</v>
      </c>
      <c r="F12" s="47">
        <v>0</v>
      </c>
      <c r="G12" s="48">
        <v>0</v>
      </c>
    </row>
    <row r="13" spans="2:7" s="49" customFormat="1" x14ac:dyDescent="0.25">
      <c r="B13" s="43" t="s">
        <v>15</v>
      </c>
      <c r="C13" s="44" t="s">
        <v>16</v>
      </c>
      <c r="D13" s="45" t="s">
        <v>17</v>
      </c>
      <c r="E13" s="46">
        <v>4</v>
      </c>
      <c r="F13" s="47">
        <v>0</v>
      </c>
      <c r="G13" s="48">
        <v>0</v>
      </c>
    </row>
    <row r="14" spans="2:7" s="49" customFormat="1" x14ac:dyDescent="0.25">
      <c r="B14" s="43" t="s">
        <v>18</v>
      </c>
      <c r="C14" s="44" t="s">
        <v>19</v>
      </c>
      <c r="D14" s="45" t="s">
        <v>17</v>
      </c>
      <c r="E14" s="46">
        <v>4</v>
      </c>
      <c r="F14" s="47">
        <v>0</v>
      </c>
      <c r="G14" s="48">
        <v>0</v>
      </c>
    </row>
    <row r="15" spans="2:7" s="49" customFormat="1" x14ac:dyDescent="0.25">
      <c r="B15" s="43" t="s">
        <v>20</v>
      </c>
      <c r="C15" s="44" t="s">
        <v>21</v>
      </c>
      <c r="D15" s="45" t="s">
        <v>22</v>
      </c>
      <c r="E15" s="46">
        <v>40</v>
      </c>
      <c r="F15" s="47">
        <v>0</v>
      </c>
      <c r="G15" s="48">
        <v>0</v>
      </c>
    </row>
    <row r="16" spans="2:7" s="49" customFormat="1" x14ac:dyDescent="0.25">
      <c r="B16" s="43" t="s">
        <v>23</v>
      </c>
      <c r="C16" s="44" t="s">
        <v>24</v>
      </c>
      <c r="D16" s="45" t="s">
        <v>14</v>
      </c>
      <c r="E16" s="46">
        <v>6</v>
      </c>
      <c r="F16" s="47">
        <v>0</v>
      </c>
      <c r="G16" s="48">
        <v>0</v>
      </c>
    </row>
    <row r="17" spans="2:7" s="49" customFormat="1" ht="27" x14ac:dyDescent="0.25">
      <c r="B17" s="43" t="s">
        <v>25</v>
      </c>
      <c r="C17" s="44" t="s">
        <v>26</v>
      </c>
      <c r="D17" s="45" t="s">
        <v>27</v>
      </c>
      <c r="E17" s="46">
        <f>E19*(C8/2.5)</f>
        <v>1080</v>
      </c>
      <c r="F17" s="47">
        <v>0</v>
      </c>
      <c r="G17" s="48">
        <v>0</v>
      </c>
    </row>
    <row r="18" spans="2:7" s="49" customFormat="1" ht="27" x14ac:dyDescent="0.25">
      <c r="B18" s="43" t="s">
        <v>28</v>
      </c>
      <c r="C18" s="44" t="s">
        <v>29</v>
      </c>
      <c r="D18" s="50" t="s">
        <v>30</v>
      </c>
      <c r="E18" s="51">
        <f>(98*6)*2</f>
        <v>1176</v>
      </c>
      <c r="F18" s="47">
        <v>0</v>
      </c>
      <c r="G18" s="48">
        <v>0</v>
      </c>
    </row>
    <row r="19" spans="2:7" s="49" customFormat="1" x14ac:dyDescent="0.25">
      <c r="B19" s="43" t="s">
        <v>31</v>
      </c>
      <c r="C19" s="44" t="s">
        <v>32</v>
      </c>
      <c r="D19" s="50" t="s">
        <v>30</v>
      </c>
      <c r="E19" s="46">
        <v>450</v>
      </c>
      <c r="F19" s="47">
        <v>0</v>
      </c>
      <c r="G19" s="48">
        <v>0</v>
      </c>
    </row>
    <row r="20" spans="2:7" x14ac:dyDescent="0.25">
      <c r="B20" s="36" t="s">
        <v>33</v>
      </c>
      <c r="C20" s="37" t="s">
        <v>34</v>
      </c>
      <c r="D20" s="38"/>
      <c r="E20" s="52"/>
      <c r="F20" s="53"/>
      <c r="G20" s="41"/>
    </row>
    <row r="21" spans="2:7" s="49" customFormat="1" x14ac:dyDescent="0.25">
      <c r="B21" s="43" t="s">
        <v>35</v>
      </c>
      <c r="C21" s="54" t="s">
        <v>36</v>
      </c>
      <c r="D21" s="55" t="s">
        <v>37</v>
      </c>
      <c r="E21" s="51">
        <f>E29+E35+E42+E49+E57+E27+E60</f>
        <v>10671.183499999999</v>
      </c>
      <c r="F21" s="47">
        <v>0</v>
      </c>
      <c r="G21" s="48">
        <v>0</v>
      </c>
    </row>
    <row r="22" spans="2:7" ht="24.95" customHeight="1" x14ac:dyDescent="0.25">
      <c r="B22" s="36" t="s">
        <v>38</v>
      </c>
      <c r="C22" s="37" t="s">
        <v>39</v>
      </c>
      <c r="D22" s="38"/>
      <c r="E22" s="52"/>
      <c r="F22" s="53"/>
      <c r="G22" s="41"/>
    </row>
    <row r="23" spans="2:7" s="49" customFormat="1" ht="39.950000000000003" customHeight="1" x14ac:dyDescent="0.25">
      <c r="B23" s="43" t="s">
        <v>40</v>
      </c>
      <c r="C23" s="44" t="s">
        <v>41</v>
      </c>
      <c r="D23" s="50" t="s">
        <v>30</v>
      </c>
      <c r="E23" s="51">
        <v>50</v>
      </c>
      <c r="F23" s="47">
        <v>0</v>
      </c>
      <c r="G23" s="48">
        <v>0</v>
      </c>
    </row>
    <row r="24" spans="2:7" s="49" customFormat="1" ht="27" x14ac:dyDescent="0.25">
      <c r="B24" s="43" t="s">
        <v>42</v>
      </c>
      <c r="C24" s="44" t="s">
        <v>43</v>
      </c>
      <c r="D24" s="50" t="s">
        <v>30</v>
      </c>
      <c r="E24" s="51">
        <v>50</v>
      </c>
      <c r="F24" s="47">
        <v>0</v>
      </c>
      <c r="G24" s="48">
        <v>0</v>
      </c>
    </row>
    <row r="25" spans="2:7" s="49" customFormat="1" ht="40.5" x14ac:dyDescent="0.25">
      <c r="B25" s="43" t="s">
        <v>44</v>
      </c>
      <c r="C25" s="44" t="s">
        <v>45</v>
      </c>
      <c r="D25" s="50" t="s">
        <v>30</v>
      </c>
      <c r="E25" s="51">
        <v>3500</v>
      </c>
      <c r="F25" s="47">
        <v>0</v>
      </c>
      <c r="G25" s="48">
        <v>0</v>
      </c>
    </row>
    <row r="26" spans="2:7" x14ac:dyDescent="0.25">
      <c r="B26" s="56" t="s">
        <v>46</v>
      </c>
      <c r="C26" s="57" t="s">
        <v>47</v>
      </c>
      <c r="D26" s="57"/>
      <c r="E26" s="58"/>
      <c r="F26" s="53"/>
      <c r="G26" s="41"/>
    </row>
    <row r="27" spans="2:7" s="49" customFormat="1" x14ac:dyDescent="0.25">
      <c r="B27" s="43" t="s">
        <v>48</v>
      </c>
      <c r="C27" s="44" t="s">
        <v>49</v>
      </c>
      <c r="D27" s="50" t="s">
        <v>30</v>
      </c>
      <c r="E27" s="51">
        <v>33</v>
      </c>
      <c r="F27" s="47">
        <v>0</v>
      </c>
      <c r="G27" s="48">
        <v>0</v>
      </c>
    </row>
    <row r="28" spans="2:7" x14ac:dyDescent="0.25">
      <c r="B28" s="56" t="s">
        <v>50</v>
      </c>
      <c r="C28" s="57" t="s">
        <v>51</v>
      </c>
      <c r="D28" s="57"/>
      <c r="E28" s="58"/>
      <c r="F28" s="53"/>
      <c r="G28" s="41"/>
    </row>
    <row r="29" spans="2:7" s="49" customFormat="1" ht="54" x14ac:dyDescent="0.25">
      <c r="B29" s="43" t="s">
        <v>52</v>
      </c>
      <c r="C29" s="44" t="s">
        <v>53</v>
      </c>
      <c r="D29" s="50" t="s">
        <v>30</v>
      </c>
      <c r="E29" s="46">
        <f>([1]LEVANTAMENTO!E22+[1]LEVANTAMENTO!E23)*1.05</f>
        <v>1770.7934999999998</v>
      </c>
      <c r="F29" s="47">
        <v>0</v>
      </c>
      <c r="G29" s="48">
        <v>0</v>
      </c>
    </row>
    <row r="30" spans="2:7" x14ac:dyDescent="0.25">
      <c r="B30" s="56" t="s">
        <v>54</v>
      </c>
      <c r="C30" s="57" t="s">
        <v>55</v>
      </c>
      <c r="D30" s="57"/>
      <c r="E30" s="58"/>
      <c r="F30" s="53"/>
      <c r="G30" s="41"/>
    </row>
    <row r="31" spans="2:7" x14ac:dyDescent="0.25">
      <c r="B31" s="56" t="s">
        <v>56</v>
      </c>
      <c r="C31" s="57" t="s">
        <v>57</v>
      </c>
      <c r="D31" s="57"/>
      <c r="E31" s="58"/>
      <c r="F31" s="53"/>
      <c r="G31" s="41"/>
    </row>
    <row r="32" spans="2:7" s="49" customFormat="1" ht="27" x14ac:dyDescent="0.25">
      <c r="B32" s="43" t="s">
        <v>58</v>
      </c>
      <c r="C32" s="44" t="s">
        <v>59</v>
      </c>
      <c r="D32" s="50" t="s">
        <v>30</v>
      </c>
      <c r="E32" s="46">
        <f>[1]LEVANTAMENTO!E25</f>
        <v>333.02999999999992</v>
      </c>
      <c r="F32" s="47">
        <v>0</v>
      </c>
      <c r="G32" s="48">
        <v>0</v>
      </c>
    </row>
    <row r="33" spans="2:7" s="49" customFormat="1" ht="27" x14ac:dyDescent="0.25">
      <c r="B33" s="43" t="s">
        <v>60</v>
      </c>
      <c r="C33" s="44" t="s">
        <v>61</v>
      </c>
      <c r="D33" s="50" t="s">
        <v>30</v>
      </c>
      <c r="E33" s="46">
        <f>[1]LEVANTAMENTO!E26+[1]LEVANTAMENTO!E29</f>
        <v>558.34</v>
      </c>
      <c r="F33" s="47">
        <v>0</v>
      </c>
      <c r="G33" s="48">
        <v>0</v>
      </c>
    </row>
    <row r="34" spans="2:7" s="49" customFormat="1" ht="40.5" x14ac:dyDescent="0.25">
      <c r="B34" s="43" t="s">
        <v>62</v>
      </c>
      <c r="C34" s="44" t="s">
        <v>63</v>
      </c>
      <c r="D34" s="50" t="s">
        <v>30</v>
      </c>
      <c r="E34" s="46">
        <f>[1]LEVANTAMENTO!E28</f>
        <v>1265</v>
      </c>
      <c r="F34" s="47">
        <v>0</v>
      </c>
      <c r="G34" s="48">
        <v>0</v>
      </c>
    </row>
    <row r="35" spans="2:7" s="49" customFormat="1" ht="27" x14ac:dyDescent="0.25">
      <c r="B35" s="43" t="s">
        <v>64</v>
      </c>
      <c r="C35" s="44" t="s">
        <v>65</v>
      </c>
      <c r="D35" s="50" t="s">
        <v>30</v>
      </c>
      <c r="E35" s="46">
        <f>[1]LEVANTAMENTO!E30*1.05</f>
        <v>5299.14</v>
      </c>
      <c r="F35" s="47">
        <v>0</v>
      </c>
      <c r="G35" s="48">
        <v>0</v>
      </c>
    </row>
    <row r="36" spans="2:7" s="49" customFormat="1" ht="40.5" x14ac:dyDescent="0.25">
      <c r="B36" s="43" t="s">
        <v>66</v>
      </c>
      <c r="C36" s="44" t="s">
        <v>67</v>
      </c>
      <c r="D36" s="50" t="s">
        <v>30</v>
      </c>
      <c r="E36" s="46">
        <f>[1]LEVANTAMENTO!E27</f>
        <v>42.519999999999996</v>
      </c>
      <c r="F36" s="47">
        <v>0</v>
      </c>
      <c r="G36" s="48">
        <v>0</v>
      </c>
    </row>
    <row r="37" spans="2:7" x14ac:dyDescent="0.25">
      <c r="B37" s="56" t="s">
        <v>68</v>
      </c>
      <c r="C37" s="57" t="s">
        <v>69</v>
      </c>
      <c r="D37" s="57"/>
      <c r="E37" s="58"/>
      <c r="F37" s="53"/>
      <c r="G37" s="41"/>
    </row>
    <row r="38" spans="2:7" s="49" customFormat="1" ht="27" x14ac:dyDescent="0.25">
      <c r="B38" s="43" t="s">
        <v>70</v>
      </c>
      <c r="C38" s="44" t="s">
        <v>71</v>
      </c>
      <c r="D38" s="50" t="s">
        <v>30</v>
      </c>
      <c r="E38" s="46">
        <f>[1]LEVANTAMENTO!E62+[1]LEVANTAMENTO!E65+[1]LEVANTAMENTO!E67</f>
        <v>441.25</v>
      </c>
      <c r="F38" s="47">
        <v>0</v>
      </c>
      <c r="G38" s="48">
        <v>0</v>
      </c>
    </row>
    <row r="39" spans="2:7" s="49" customFormat="1" ht="27" x14ac:dyDescent="0.25">
      <c r="B39" s="43" t="s">
        <v>72</v>
      </c>
      <c r="C39" s="44" t="s">
        <v>73</v>
      </c>
      <c r="D39" s="50" t="s">
        <v>30</v>
      </c>
      <c r="E39" s="46">
        <f>[1]LEVANTAMENTO!E63+[1]LEVANTAMENTO!E66</f>
        <v>115</v>
      </c>
      <c r="F39" s="47">
        <v>0</v>
      </c>
      <c r="G39" s="48">
        <v>0</v>
      </c>
    </row>
    <row r="40" spans="2:7" s="49" customFormat="1" ht="40.5" x14ac:dyDescent="0.25">
      <c r="B40" s="43" t="s">
        <v>74</v>
      </c>
      <c r="C40" s="44" t="s">
        <v>67</v>
      </c>
      <c r="D40" s="50" t="s">
        <v>30</v>
      </c>
      <c r="E40" s="46">
        <f>[1]LEVANTAMENTO!E64</f>
        <v>19</v>
      </c>
      <c r="F40" s="47">
        <v>0</v>
      </c>
      <c r="G40" s="48">
        <v>0</v>
      </c>
    </row>
    <row r="41" spans="2:7" x14ac:dyDescent="0.25">
      <c r="B41" s="56" t="s">
        <v>75</v>
      </c>
      <c r="C41" s="57" t="s">
        <v>76</v>
      </c>
      <c r="D41" s="57"/>
      <c r="E41" s="58"/>
      <c r="F41" s="53"/>
      <c r="G41" s="41"/>
    </row>
    <row r="42" spans="2:7" s="49" customFormat="1" ht="27" x14ac:dyDescent="0.25">
      <c r="B42" s="43" t="s">
        <v>77</v>
      </c>
      <c r="C42" s="44" t="s">
        <v>65</v>
      </c>
      <c r="D42" s="50" t="s">
        <v>30</v>
      </c>
      <c r="E42" s="46">
        <f>[1]LEVANTAMENTO!E32+[1]LEVANTAMENTO!E33</f>
        <v>804.37</v>
      </c>
      <c r="F42" s="47">
        <v>0</v>
      </c>
      <c r="G42" s="48">
        <v>0</v>
      </c>
    </row>
    <row r="43" spans="2:7" s="49" customFormat="1" ht="27" x14ac:dyDescent="0.25">
      <c r="B43" s="43" t="s">
        <v>78</v>
      </c>
      <c r="C43" s="44" t="s">
        <v>79</v>
      </c>
      <c r="D43" s="50" t="s">
        <v>30</v>
      </c>
      <c r="E43" s="46">
        <f>[1]LEVANTAMENTO!E35</f>
        <v>95.23</v>
      </c>
      <c r="F43" s="47">
        <v>0</v>
      </c>
      <c r="G43" s="48">
        <v>0</v>
      </c>
    </row>
    <row r="44" spans="2:7" s="49" customFormat="1" ht="40.5" x14ac:dyDescent="0.25">
      <c r="B44" s="43" t="s">
        <v>80</v>
      </c>
      <c r="C44" s="44" t="s">
        <v>67</v>
      </c>
      <c r="D44" s="50" t="s">
        <v>30</v>
      </c>
      <c r="E44" s="46">
        <f>[1]LEVANTAMENTO!E34</f>
        <v>254</v>
      </c>
      <c r="F44" s="47">
        <v>0</v>
      </c>
      <c r="G44" s="48">
        <v>0</v>
      </c>
    </row>
    <row r="45" spans="2:7" x14ac:dyDescent="0.25">
      <c r="B45" s="56" t="s">
        <v>81</v>
      </c>
      <c r="C45" s="57" t="s">
        <v>82</v>
      </c>
      <c r="D45" s="57"/>
      <c r="E45" s="58"/>
      <c r="F45" s="53"/>
      <c r="G45" s="41"/>
    </row>
    <row r="46" spans="2:7" ht="27" x14ac:dyDescent="0.25">
      <c r="B46" s="43" t="s">
        <v>83</v>
      </c>
      <c r="C46" s="44" t="s">
        <v>59</v>
      </c>
      <c r="D46" s="50" t="s">
        <v>30</v>
      </c>
      <c r="E46" s="46">
        <f>([1]LEVANTAMENTO!E53+[1]LEVANTAMENTO!E60)*1.1+ 500</f>
        <v>1841.7359999999999</v>
      </c>
      <c r="F46" s="47">
        <v>0</v>
      </c>
      <c r="G46" s="48">
        <v>0</v>
      </c>
    </row>
    <row r="47" spans="2:7" s="49" customFormat="1" ht="27" x14ac:dyDescent="0.25">
      <c r="B47" s="43" t="s">
        <v>84</v>
      </c>
      <c r="C47" s="44" t="s">
        <v>85</v>
      </c>
      <c r="D47" s="50" t="s">
        <v>30</v>
      </c>
      <c r="E47" s="46">
        <f>[1]LEVANTAMENTO!E54+[1]LEVANTAMENTO!E58+[1]LEVANTAMENTO!E59</f>
        <v>985.49000000000012</v>
      </c>
      <c r="F47" s="47">
        <v>0</v>
      </c>
      <c r="G47" s="48">
        <v>0</v>
      </c>
    </row>
    <row r="48" spans="2:7" s="49" customFormat="1" ht="40.5" x14ac:dyDescent="0.25">
      <c r="B48" s="43" t="s">
        <v>86</v>
      </c>
      <c r="C48" s="44" t="s">
        <v>67</v>
      </c>
      <c r="D48" s="50" t="s">
        <v>30</v>
      </c>
      <c r="E48" s="46">
        <f>[1]LEVANTAMENTO!E56+[1]LEVANTAMENTO!E57</f>
        <v>454.67999999999995</v>
      </c>
      <c r="F48" s="47">
        <v>0</v>
      </c>
      <c r="G48" s="48">
        <v>0</v>
      </c>
    </row>
    <row r="49" spans="2:8" s="49" customFormat="1" ht="27" x14ac:dyDescent="0.25">
      <c r="B49" s="43" t="s">
        <v>87</v>
      </c>
      <c r="C49" s="44" t="s">
        <v>65</v>
      </c>
      <c r="D49" s="50" t="s">
        <v>30</v>
      </c>
      <c r="E49" s="46">
        <f>([1]LEVANTAMENTO!E55)*1.03</f>
        <v>2570.88</v>
      </c>
      <c r="F49" s="47">
        <v>0</v>
      </c>
      <c r="G49" s="48">
        <v>0</v>
      </c>
    </row>
    <row r="50" spans="2:8" x14ac:dyDescent="0.25">
      <c r="B50" s="56" t="s">
        <v>88</v>
      </c>
      <c r="C50" s="57" t="s">
        <v>89</v>
      </c>
      <c r="D50" s="57"/>
      <c r="E50" s="58"/>
      <c r="F50" s="53"/>
      <c r="G50" s="41"/>
    </row>
    <row r="51" spans="2:8" s="49" customFormat="1" ht="27" x14ac:dyDescent="0.25">
      <c r="B51" s="43" t="s">
        <v>90</v>
      </c>
      <c r="C51" s="54" t="s">
        <v>91</v>
      </c>
      <c r="D51" s="55" t="s">
        <v>30</v>
      </c>
      <c r="E51" s="51">
        <f>[1]LEVANTAMENTO!E81</f>
        <v>415.04</v>
      </c>
      <c r="F51" s="47">
        <v>0</v>
      </c>
      <c r="G51" s="48">
        <v>0</v>
      </c>
    </row>
    <row r="52" spans="2:8" s="49" customFormat="1" ht="40.5" x14ac:dyDescent="0.25">
      <c r="B52" s="43" t="s">
        <v>92</v>
      </c>
      <c r="C52" s="44" t="s">
        <v>67</v>
      </c>
      <c r="D52" s="55" t="s">
        <v>30</v>
      </c>
      <c r="E52" s="59">
        <f>[1]LEVANTAMENTO!E82</f>
        <v>15.840000000000002</v>
      </c>
      <c r="F52" s="47">
        <v>0</v>
      </c>
      <c r="G52" s="48">
        <v>0</v>
      </c>
    </row>
    <row r="53" spans="2:8" x14ac:dyDescent="0.25">
      <c r="B53" s="56" t="s">
        <v>93</v>
      </c>
      <c r="C53" s="57" t="s">
        <v>94</v>
      </c>
      <c r="D53" s="57"/>
      <c r="E53" s="58"/>
      <c r="F53" s="53"/>
      <c r="G53" s="41"/>
    </row>
    <row r="54" spans="2:8" s="49" customFormat="1" ht="27" x14ac:dyDescent="0.25">
      <c r="B54" s="43" t="s">
        <v>95</v>
      </c>
      <c r="C54" s="54" t="s">
        <v>96</v>
      </c>
      <c r="D54" s="55" t="s">
        <v>30</v>
      </c>
      <c r="E54" s="51">
        <f>[1]LEVANTAMENTO!E94</f>
        <v>293.18</v>
      </c>
      <c r="F54" s="47">
        <v>0</v>
      </c>
      <c r="G54" s="48">
        <v>0</v>
      </c>
    </row>
    <row r="55" spans="2:8" ht="27" x14ac:dyDescent="0.25">
      <c r="B55" s="43" t="s">
        <v>97</v>
      </c>
      <c r="C55" s="54" t="s">
        <v>85</v>
      </c>
      <c r="D55" s="55" t="s">
        <v>30</v>
      </c>
      <c r="E55" s="51">
        <f>[1]LEVANTAMENTO!E95</f>
        <v>24.62</v>
      </c>
      <c r="F55" s="47">
        <v>0</v>
      </c>
      <c r="G55" s="48">
        <v>0</v>
      </c>
      <c r="H55" s="60"/>
    </row>
    <row r="56" spans="2:8" ht="40.5" x14ac:dyDescent="0.25">
      <c r="B56" s="43" t="s">
        <v>98</v>
      </c>
      <c r="C56" s="44" t="s">
        <v>67</v>
      </c>
      <c r="D56" s="55" t="s">
        <v>30</v>
      </c>
      <c r="E56" s="51">
        <f>[1]LEVANTAMENTO!E95</f>
        <v>24.62</v>
      </c>
      <c r="F56" s="47">
        <v>0</v>
      </c>
      <c r="G56" s="48">
        <v>0</v>
      </c>
      <c r="H56" s="61"/>
    </row>
    <row r="57" spans="2:8" ht="27" x14ac:dyDescent="0.25">
      <c r="B57" s="43" t="s">
        <v>99</v>
      </c>
      <c r="C57" s="62" t="s">
        <v>65</v>
      </c>
      <c r="D57" s="55" t="s">
        <v>30</v>
      </c>
      <c r="E57" s="51">
        <f>[1]LEVANTAMENTO!E97</f>
        <v>162</v>
      </c>
      <c r="F57" s="47">
        <v>0</v>
      </c>
      <c r="G57" s="48">
        <v>0</v>
      </c>
      <c r="H57" s="60"/>
    </row>
    <row r="58" spans="2:8" x14ac:dyDescent="0.25">
      <c r="B58" s="56" t="s">
        <v>100</v>
      </c>
      <c r="C58" s="57" t="s">
        <v>101</v>
      </c>
      <c r="D58" s="57"/>
      <c r="E58" s="58"/>
      <c r="F58" s="63"/>
      <c r="G58" s="63"/>
      <c r="H58" s="60"/>
    </row>
    <row r="59" spans="2:8" ht="27" x14ac:dyDescent="0.25">
      <c r="B59" s="43" t="s">
        <v>102</v>
      </c>
      <c r="C59" s="54" t="s">
        <v>96</v>
      </c>
      <c r="D59" s="55" t="s">
        <v>30</v>
      </c>
      <c r="E59" s="51">
        <f>[1]LEVANTAMENTO!E99</f>
        <v>164</v>
      </c>
      <c r="F59" s="47">
        <v>0</v>
      </c>
      <c r="G59" s="48">
        <v>0</v>
      </c>
      <c r="H59" s="60"/>
    </row>
    <row r="60" spans="2:8" ht="27" x14ac:dyDescent="0.25">
      <c r="B60" s="43" t="s">
        <v>103</v>
      </c>
      <c r="C60" s="54" t="s">
        <v>85</v>
      </c>
      <c r="D60" s="55" t="s">
        <v>30</v>
      </c>
      <c r="E60" s="51">
        <f>[1]LEVANTAMENTO!E100</f>
        <v>31</v>
      </c>
      <c r="F60" s="47">
        <v>0</v>
      </c>
      <c r="G60" s="48">
        <v>0</v>
      </c>
      <c r="H60" s="60"/>
    </row>
    <row r="61" spans="2:8" ht="15.75" x14ac:dyDescent="0.25">
      <c r="B61" s="64" t="s">
        <v>104</v>
      </c>
      <c r="C61" s="65"/>
      <c r="D61" s="65"/>
      <c r="E61" s="65"/>
      <c r="F61" s="66"/>
      <c r="G61" s="67"/>
      <c r="H61" s="68"/>
    </row>
    <row r="62" spans="2:8" x14ac:dyDescent="0.25">
      <c r="F62" s="70"/>
      <c r="G62" s="71"/>
      <c r="H62" s="60"/>
    </row>
    <row r="63" spans="2:8" x14ac:dyDescent="0.25">
      <c r="B63" s="75" t="s">
        <v>106</v>
      </c>
      <c r="C63" s="74"/>
      <c r="D63" s="74"/>
      <c r="E63" s="74"/>
      <c r="F63" s="74"/>
      <c r="G63" s="74"/>
    </row>
    <row r="64" spans="2:8" x14ac:dyDescent="0.25">
      <c r="B64" s="74"/>
      <c r="C64" s="74"/>
      <c r="D64" s="74"/>
      <c r="E64" s="74"/>
      <c r="F64" s="74"/>
      <c r="G64" s="74"/>
    </row>
    <row r="65" spans="2:7" x14ac:dyDescent="0.25">
      <c r="B65" s="74"/>
      <c r="C65" s="74"/>
      <c r="D65" s="74"/>
      <c r="E65" s="74"/>
      <c r="F65" s="74"/>
      <c r="G65" s="74"/>
    </row>
    <row r="66" spans="2:7" x14ac:dyDescent="0.25">
      <c r="B66" s="74"/>
      <c r="C66" s="74"/>
      <c r="D66" s="74"/>
      <c r="E66" s="74"/>
      <c r="F66" s="74"/>
      <c r="G66" s="74"/>
    </row>
    <row r="67" spans="2:7" x14ac:dyDescent="0.25">
      <c r="B67" s="74"/>
      <c r="C67" s="74"/>
      <c r="D67" s="74"/>
      <c r="E67" s="74"/>
      <c r="F67" s="74"/>
      <c r="G67" s="74"/>
    </row>
    <row r="68" spans="2:7" x14ac:dyDescent="0.25">
      <c r="B68" s="74"/>
      <c r="C68" s="74"/>
      <c r="D68" s="74"/>
      <c r="E68" s="74"/>
      <c r="F68" s="74"/>
      <c r="G68" s="74"/>
    </row>
    <row r="69" spans="2:7" x14ac:dyDescent="0.25">
      <c r="B69" s="74"/>
      <c r="C69" s="74"/>
      <c r="D69" s="74"/>
      <c r="E69" s="74"/>
      <c r="F69" s="74"/>
      <c r="G69" s="74"/>
    </row>
    <row r="70" spans="2:7" x14ac:dyDescent="0.25">
      <c r="B70" s="74"/>
      <c r="C70" s="74"/>
      <c r="D70" s="74"/>
      <c r="E70" s="74"/>
      <c r="F70" s="74"/>
      <c r="G70" s="74"/>
    </row>
    <row r="71" spans="2:7" x14ac:dyDescent="0.25">
      <c r="B71" s="74"/>
      <c r="C71" s="74"/>
      <c r="D71" s="74"/>
      <c r="E71" s="74"/>
      <c r="F71" s="74"/>
      <c r="G71" s="74"/>
    </row>
    <row r="72" spans="2:7" x14ac:dyDescent="0.25">
      <c r="B72" s="74"/>
      <c r="C72" s="74"/>
      <c r="D72" s="74"/>
      <c r="E72" s="74"/>
      <c r="F72" s="74"/>
      <c r="G72" s="74"/>
    </row>
    <row r="73" spans="2:7" x14ac:dyDescent="0.25">
      <c r="B73" s="74"/>
      <c r="C73" s="74"/>
      <c r="D73" s="74"/>
      <c r="E73" s="74"/>
      <c r="F73" s="74"/>
      <c r="G73" s="74"/>
    </row>
    <row r="74" spans="2:7" x14ac:dyDescent="0.25">
      <c r="B74" s="74"/>
      <c r="C74" s="74"/>
      <c r="D74" s="74"/>
      <c r="E74" s="74"/>
      <c r="F74" s="74"/>
      <c r="G74" s="74"/>
    </row>
    <row r="75" spans="2:7" x14ac:dyDescent="0.25">
      <c r="B75" s="74"/>
      <c r="C75" s="74"/>
      <c r="D75" s="74"/>
      <c r="E75" s="74"/>
      <c r="F75" s="74"/>
      <c r="G75" s="74"/>
    </row>
    <row r="76" spans="2:7" x14ac:dyDescent="0.25">
      <c r="B76" s="74"/>
      <c r="C76" s="74"/>
      <c r="D76" s="74"/>
      <c r="E76" s="74"/>
      <c r="F76" s="74"/>
      <c r="G76" s="74"/>
    </row>
    <row r="77" spans="2:7" x14ac:dyDescent="0.25">
      <c r="B77" s="74"/>
      <c r="C77" s="74"/>
      <c r="D77" s="74"/>
      <c r="E77" s="74"/>
      <c r="F77" s="74"/>
      <c r="G77" s="74"/>
    </row>
    <row r="78" spans="2:7" x14ac:dyDescent="0.25">
      <c r="B78" s="74"/>
      <c r="C78" s="74"/>
      <c r="D78" s="74"/>
      <c r="E78" s="74"/>
      <c r="F78" s="74"/>
      <c r="G78" s="74"/>
    </row>
    <row r="79" spans="2:7" x14ac:dyDescent="0.25">
      <c r="B79" s="74"/>
      <c r="C79" s="74"/>
      <c r="D79" s="74"/>
      <c r="E79" s="74"/>
      <c r="F79" s="74"/>
      <c r="G79" s="74"/>
    </row>
    <row r="80" spans="2:7" x14ac:dyDescent="0.25">
      <c r="B80" s="74"/>
      <c r="C80" s="74"/>
      <c r="D80" s="74"/>
      <c r="E80" s="74"/>
      <c r="F80" s="74"/>
      <c r="G80" s="74"/>
    </row>
    <row r="81" spans="2:7" x14ac:dyDescent="0.25">
      <c r="B81" s="74"/>
      <c r="C81" s="74"/>
      <c r="D81" s="74"/>
      <c r="E81" s="74"/>
      <c r="F81" s="74"/>
      <c r="G81" s="74"/>
    </row>
    <row r="82" spans="2:7" x14ac:dyDescent="0.25">
      <c r="B82" s="74"/>
      <c r="C82" s="74"/>
      <c r="D82" s="74"/>
      <c r="E82" s="74"/>
      <c r="F82" s="74"/>
      <c r="G82" s="74"/>
    </row>
    <row r="83" spans="2:7" x14ac:dyDescent="0.25">
      <c r="B83" s="74"/>
      <c r="C83" s="74"/>
      <c r="D83" s="74"/>
      <c r="E83" s="74"/>
      <c r="F83" s="74"/>
      <c r="G83" s="74"/>
    </row>
    <row r="84" spans="2:7" x14ac:dyDescent="0.25">
      <c r="B84" s="74"/>
      <c r="C84" s="74"/>
      <c r="D84" s="74"/>
      <c r="E84" s="74"/>
      <c r="F84" s="74"/>
      <c r="G84" s="74"/>
    </row>
    <row r="97" spans="2:7" s="73" customFormat="1" ht="15.75" x14ac:dyDescent="0.25">
      <c r="B97" s="49"/>
      <c r="C97" s="69"/>
      <c r="D97" s="49"/>
      <c r="E97" s="49"/>
      <c r="F97" s="72"/>
      <c r="G97" s="72"/>
    </row>
  </sheetData>
  <mergeCells count="4">
    <mergeCell ref="B3:G3"/>
    <mergeCell ref="B4:G4"/>
    <mergeCell ref="B61:E61"/>
    <mergeCell ref="B63:G84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SESC Minas Gerais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Barbosa de Souza</dc:creator>
  <cp:lastModifiedBy>Camila Barbosa de Souza</cp:lastModifiedBy>
  <dcterms:created xsi:type="dcterms:W3CDTF">2024-05-22T13:12:31Z</dcterms:created>
  <dcterms:modified xsi:type="dcterms:W3CDTF">2024-05-22T13:16:47Z</dcterms:modified>
</cp:coreProperties>
</file>