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mc:AlternateContent xmlns:mc="http://schemas.openxmlformats.org/markup-compatibility/2006">
    <mc:Choice Requires="x15">
      <x15ac:absPath xmlns:x15ac="http://schemas.microsoft.com/office/spreadsheetml/2010/11/ac" url="J:\GGAE\PRC\CBT_22_006001-00268\OB_24_006001-00551\CT_24_006001-00551\OC\ONERADA\"/>
    </mc:Choice>
  </mc:AlternateContent>
  <xr:revisionPtr revIDLastSave="0" documentId="13_ncr:1_{737A382D-3A01-45B5-8A2A-FEBE92BD38F0}" xr6:coauthVersionLast="47" xr6:coauthVersionMax="47" xr10:uidLastSave="{00000000-0000-0000-0000-000000000000}"/>
  <bookViews>
    <workbookView xWindow="-120" yWindow="-120" windowWidth="29040" windowHeight="15720" xr2:uid="{00000000-000D-0000-FFFF-FFFF00000000}"/>
  </bookViews>
  <sheets>
    <sheet name="Orçamento Sintético" sheetId="1" r:id="rId1"/>
  </sheets>
  <definedNames>
    <definedName name="_xlnm._FilterDatabase" localSheetId="0" hidden="1">'Orçamento Sintético'!$A$7:$X$226</definedName>
    <definedName name="_xlnm.Print_Area" localSheetId="0">'Orçamento Sintético'!$K$3:$R$231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226" i="1" l="1"/>
  <c r="X11" i="1"/>
  <c r="X12" i="1"/>
  <c r="X14" i="1"/>
  <c r="X15" i="1"/>
  <c r="X18" i="1"/>
  <c r="X20" i="1"/>
  <c r="X23" i="1"/>
  <c r="X24" i="1"/>
  <c r="X26" i="1"/>
  <c r="X27" i="1"/>
  <c r="X31" i="1"/>
  <c r="X37" i="1"/>
  <c r="X42" i="1"/>
  <c r="X43" i="1"/>
  <c r="X46" i="1"/>
  <c r="X47" i="1"/>
  <c r="X49" i="1"/>
  <c r="X54" i="1"/>
  <c r="X55" i="1"/>
  <c r="X58" i="1"/>
  <c r="X59" i="1"/>
  <c r="X66" i="1"/>
  <c r="X67" i="1"/>
  <c r="X71" i="1"/>
  <c r="X72" i="1"/>
  <c r="X74" i="1"/>
  <c r="X75" i="1"/>
  <c r="X78" i="1"/>
  <c r="X83" i="1"/>
  <c r="X86" i="1"/>
  <c r="X90" i="1"/>
  <c r="X91" i="1"/>
  <c r="X96" i="1"/>
  <c r="X99" i="1"/>
  <c r="X101" i="1"/>
  <c r="X106" i="1"/>
  <c r="X107" i="1"/>
  <c r="X110" i="1"/>
  <c r="X112" i="1"/>
  <c r="X114" i="1"/>
  <c r="X117" i="1"/>
  <c r="X118" i="1"/>
  <c r="X120" i="1"/>
  <c r="X122" i="1"/>
  <c r="X123" i="1"/>
  <c r="X125" i="1"/>
  <c r="X129" i="1"/>
  <c r="X133" i="1"/>
  <c r="X134" i="1"/>
  <c r="X138" i="1"/>
  <c r="X139" i="1"/>
  <c r="X149" i="1"/>
  <c r="X150" i="1"/>
  <c r="X153" i="1"/>
  <c r="X154" i="1"/>
  <c r="X155" i="1"/>
  <c r="X157" i="1"/>
  <c r="X162" i="1"/>
  <c r="X163" i="1"/>
  <c r="X165" i="1"/>
  <c r="X169" i="1"/>
  <c r="X170" i="1"/>
  <c r="X171" i="1"/>
  <c r="X175" i="1"/>
  <c r="X178" i="1"/>
  <c r="X180" i="1"/>
  <c r="X184" i="1"/>
  <c r="X186" i="1"/>
  <c r="X187" i="1"/>
  <c r="X190" i="1"/>
  <c r="X193" i="1"/>
  <c r="X199" i="1"/>
  <c r="X202" i="1"/>
  <c r="X203" i="1"/>
  <c r="X205" i="1"/>
  <c r="X207" i="1"/>
  <c r="X209" i="1"/>
  <c r="X211" i="1"/>
  <c r="X215" i="1"/>
  <c r="X216" i="1"/>
  <c r="X218" i="1"/>
  <c r="X219" i="1"/>
  <c r="X220" i="1"/>
  <c r="X9" i="1"/>
  <c r="X8" i="1"/>
  <c r="S9" i="1"/>
  <c r="T9" i="1"/>
  <c r="U9" i="1"/>
  <c r="V9" i="1"/>
  <c r="W9" i="1"/>
  <c r="S10" i="1"/>
  <c r="T10" i="1"/>
  <c r="U10" i="1"/>
  <c r="V10" i="1"/>
  <c r="S11" i="1"/>
  <c r="T11" i="1"/>
  <c r="U11" i="1"/>
  <c r="V11" i="1"/>
  <c r="W11" i="1"/>
  <c r="S12" i="1"/>
  <c r="T12" i="1"/>
  <c r="U12" i="1"/>
  <c r="V12" i="1"/>
  <c r="W12" i="1"/>
  <c r="S13" i="1"/>
  <c r="T13" i="1"/>
  <c r="U13" i="1"/>
  <c r="V13" i="1"/>
  <c r="W13" i="1"/>
  <c r="S14" i="1"/>
  <c r="T14" i="1"/>
  <c r="U14" i="1"/>
  <c r="V14" i="1"/>
  <c r="W14" i="1"/>
  <c r="S15" i="1"/>
  <c r="T15" i="1"/>
  <c r="U15" i="1"/>
  <c r="V15" i="1"/>
  <c r="W15" i="1"/>
  <c r="S16" i="1"/>
  <c r="T16" i="1"/>
  <c r="U16" i="1"/>
  <c r="V16" i="1"/>
  <c r="W16" i="1"/>
  <c r="S17" i="1"/>
  <c r="T17" i="1"/>
  <c r="U17" i="1"/>
  <c r="V17" i="1"/>
  <c r="S18" i="1"/>
  <c r="T18" i="1"/>
  <c r="U18" i="1"/>
  <c r="V18" i="1"/>
  <c r="W18" i="1"/>
  <c r="S19" i="1"/>
  <c r="T19" i="1"/>
  <c r="U19" i="1"/>
  <c r="V19" i="1"/>
  <c r="S20" i="1"/>
  <c r="T20" i="1"/>
  <c r="U20" i="1"/>
  <c r="V20" i="1"/>
  <c r="W20" i="1"/>
  <c r="S21" i="1"/>
  <c r="T21" i="1"/>
  <c r="U21" i="1"/>
  <c r="V21" i="1"/>
  <c r="S22" i="1"/>
  <c r="T22" i="1"/>
  <c r="U22" i="1"/>
  <c r="V22" i="1"/>
  <c r="S23" i="1"/>
  <c r="T23" i="1"/>
  <c r="U23" i="1"/>
  <c r="V23" i="1"/>
  <c r="W23" i="1"/>
  <c r="S24" i="1"/>
  <c r="T24" i="1"/>
  <c r="U24" i="1"/>
  <c r="V24" i="1"/>
  <c r="W24" i="1"/>
  <c r="S25" i="1"/>
  <c r="T25" i="1"/>
  <c r="U25" i="1"/>
  <c r="V25" i="1"/>
  <c r="S26" i="1"/>
  <c r="T26" i="1"/>
  <c r="U26" i="1"/>
  <c r="V26" i="1"/>
  <c r="W26" i="1"/>
  <c r="S27" i="1"/>
  <c r="T27" i="1"/>
  <c r="U27" i="1"/>
  <c r="V27" i="1"/>
  <c r="S28" i="1"/>
  <c r="T28" i="1"/>
  <c r="U28" i="1"/>
  <c r="V28" i="1"/>
  <c r="S29" i="1"/>
  <c r="T29" i="1"/>
  <c r="U29" i="1"/>
  <c r="V29" i="1"/>
  <c r="W29" i="1"/>
  <c r="S30" i="1"/>
  <c r="T30" i="1"/>
  <c r="U30" i="1"/>
  <c r="V30" i="1"/>
  <c r="S31" i="1"/>
  <c r="T31" i="1"/>
  <c r="U31" i="1"/>
  <c r="V31" i="1"/>
  <c r="W31" i="1"/>
  <c r="S32" i="1"/>
  <c r="T32" i="1"/>
  <c r="U32" i="1"/>
  <c r="V32" i="1"/>
  <c r="W32" i="1"/>
  <c r="S33" i="1"/>
  <c r="T33" i="1"/>
  <c r="U33" i="1"/>
  <c r="V33" i="1"/>
  <c r="S34" i="1"/>
  <c r="T34" i="1"/>
  <c r="U34" i="1"/>
  <c r="V34" i="1"/>
  <c r="S35" i="1"/>
  <c r="T35" i="1"/>
  <c r="U35" i="1"/>
  <c r="V35" i="1"/>
  <c r="S36" i="1"/>
  <c r="T36" i="1"/>
  <c r="U36" i="1"/>
  <c r="V36" i="1"/>
  <c r="S37" i="1"/>
  <c r="T37" i="1"/>
  <c r="U37" i="1"/>
  <c r="V37" i="1"/>
  <c r="W37" i="1"/>
  <c r="S38" i="1"/>
  <c r="T38" i="1"/>
  <c r="U38" i="1"/>
  <c r="V38" i="1"/>
  <c r="S39" i="1"/>
  <c r="T39" i="1"/>
  <c r="U39" i="1"/>
  <c r="V39" i="1"/>
  <c r="S40" i="1"/>
  <c r="T40" i="1"/>
  <c r="U40" i="1"/>
  <c r="V40" i="1"/>
  <c r="S41" i="1"/>
  <c r="T41" i="1"/>
  <c r="U41" i="1"/>
  <c r="V41" i="1"/>
  <c r="S42" i="1"/>
  <c r="T42" i="1"/>
  <c r="U42" i="1"/>
  <c r="V42" i="1"/>
  <c r="W42" i="1"/>
  <c r="S43" i="1"/>
  <c r="T43" i="1"/>
  <c r="U43" i="1"/>
  <c r="V43" i="1"/>
  <c r="S44" i="1"/>
  <c r="T44" i="1"/>
  <c r="U44" i="1"/>
  <c r="V44" i="1"/>
  <c r="S45" i="1"/>
  <c r="T45" i="1"/>
  <c r="U45" i="1"/>
  <c r="V45" i="1"/>
  <c r="W45" i="1"/>
  <c r="S46" i="1"/>
  <c r="T46" i="1"/>
  <c r="U46" i="1"/>
  <c r="V46" i="1"/>
  <c r="W46" i="1"/>
  <c r="S47" i="1"/>
  <c r="T47" i="1"/>
  <c r="U47" i="1"/>
  <c r="V47" i="1"/>
  <c r="W47" i="1"/>
  <c r="S48" i="1"/>
  <c r="T48" i="1"/>
  <c r="U48" i="1"/>
  <c r="V48" i="1"/>
  <c r="W48" i="1"/>
  <c r="S49" i="1"/>
  <c r="T49" i="1"/>
  <c r="U49" i="1"/>
  <c r="V49" i="1"/>
  <c r="W49" i="1"/>
  <c r="S50" i="1"/>
  <c r="T50" i="1"/>
  <c r="U50" i="1"/>
  <c r="V50" i="1"/>
  <c r="S51" i="1"/>
  <c r="T51" i="1"/>
  <c r="U51" i="1"/>
  <c r="V51" i="1"/>
  <c r="S52" i="1"/>
  <c r="T52" i="1"/>
  <c r="U52" i="1"/>
  <c r="V52" i="1"/>
  <c r="S53" i="1"/>
  <c r="T53" i="1"/>
  <c r="U53" i="1"/>
  <c r="V53" i="1"/>
  <c r="S54" i="1"/>
  <c r="T54" i="1"/>
  <c r="U54" i="1"/>
  <c r="V54" i="1"/>
  <c r="W54" i="1"/>
  <c r="S55" i="1"/>
  <c r="T55" i="1"/>
  <c r="U55" i="1"/>
  <c r="V55" i="1"/>
  <c r="W55" i="1"/>
  <c r="S56" i="1"/>
  <c r="T56" i="1"/>
  <c r="U56" i="1"/>
  <c r="V56" i="1"/>
  <c r="S57" i="1"/>
  <c r="T57" i="1"/>
  <c r="U57" i="1"/>
  <c r="V57" i="1"/>
  <c r="S58" i="1"/>
  <c r="T58" i="1"/>
  <c r="U58" i="1"/>
  <c r="V58" i="1"/>
  <c r="S59" i="1"/>
  <c r="T59" i="1"/>
  <c r="U59" i="1"/>
  <c r="V59" i="1"/>
  <c r="S60" i="1"/>
  <c r="T60" i="1"/>
  <c r="U60" i="1"/>
  <c r="V60" i="1"/>
  <c r="S61" i="1"/>
  <c r="T61" i="1"/>
  <c r="U61" i="1"/>
  <c r="V61" i="1"/>
  <c r="W61" i="1"/>
  <c r="S62" i="1"/>
  <c r="T62" i="1"/>
  <c r="U62" i="1"/>
  <c r="V62" i="1"/>
  <c r="S63" i="1"/>
  <c r="T63" i="1"/>
  <c r="U63" i="1"/>
  <c r="V63" i="1"/>
  <c r="S64" i="1"/>
  <c r="T64" i="1"/>
  <c r="U64" i="1"/>
  <c r="V64" i="1"/>
  <c r="W64" i="1"/>
  <c r="S65" i="1"/>
  <c r="T65" i="1"/>
  <c r="U65" i="1"/>
  <c r="V65" i="1"/>
  <c r="W65" i="1"/>
  <c r="S66" i="1"/>
  <c r="T66" i="1"/>
  <c r="U66" i="1"/>
  <c r="V66" i="1"/>
  <c r="W66" i="1"/>
  <c r="S67" i="1"/>
  <c r="T67" i="1"/>
  <c r="U67" i="1"/>
  <c r="V67" i="1"/>
  <c r="W67" i="1"/>
  <c r="S68" i="1"/>
  <c r="T68" i="1"/>
  <c r="U68" i="1"/>
  <c r="V68" i="1"/>
  <c r="S69" i="1"/>
  <c r="T69" i="1"/>
  <c r="U69" i="1"/>
  <c r="V69" i="1"/>
  <c r="S70" i="1"/>
  <c r="T70" i="1"/>
  <c r="U70" i="1"/>
  <c r="V70" i="1"/>
  <c r="S71" i="1"/>
  <c r="T71" i="1"/>
  <c r="U71" i="1"/>
  <c r="V71" i="1"/>
  <c r="W71" i="1"/>
  <c r="S72" i="1"/>
  <c r="T72" i="1"/>
  <c r="U72" i="1"/>
  <c r="V72" i="1"/>
  <c r="W72" i="1"/>
  <c r="S73" i="1"/>
  <c r="T73" i="1"/>
  <c r="U73" i="1"/>
  <c r="V73" i="1"/>
  <c r="S74" i="1"/>
  <c r="T74" i="1"/>
  <c r="U74" i="1"/>
  <c r="V74" i="1"/>
  <c r="W74" i="1"/>
  <c r="S75" i="1"/>
  <c r="T75" i="1"/>
  <c r="U75" i="1"/>
  <c r="V75" i="1"/>
  <c r="S76" i="1"/>
  <c r="T76" i="1"/>
  <c r="U76" i="1"/>
  <c r="V76" i="1"/>
  <c r="S77" i="1"/>
  <c r="T77" i="1"/>
  <c r="U77" i="1"/>
  <c r="V77" i="1"/>
  <c r="W77" i="1"/>
  <c r="S78" i="1"/>
  <c r="T78" i="1"/>
  <c r="U78" i="1"/>
  <c r="V78" i="1"/>
  <c r="W78" i="1"/>
  <c r="S79" i="1"/>
  <c r="T79" i="1"/>
  <c r="U79" i="1"/>
  <c r="V79" i="1"/>
  <c r="S80" i="1"/>
  <c r="T80" i="1"/>
  <c r="U80" i="1"/>
  <c r="V80" i="1"/>
  <c r="W80" i="1"/>
  <c r="S81" i="1"/>
  <c r="T81" i="1"/>
  <c r="U81" i="1"/>
  <c r="V81" i="1"/>
  <c r="W81" i="1"/>
  <c r="S82" i="1"/>
  <c r="T82" i="1"/>
  <c r="U82" i="1"/>
  <c r="V82" i="1"/>
  <c r="S83" i="1"/>
  <c r="T83" i="1"/>
  <c r="U83" i="1"/>
  <c r="V83" i="1"/>
  <c r="W83" i="1"/>
  <c r="S84" i="1"/>
  <c r="T84" i="1"/>
  <c r="U84" i="1"/>
  <c r="V84" i="1"/>
  <c r="S85" i="1"/>
  <c r="T85" i="1"/>
  <c r="U85" i="1"/>
  <c r="V85" i="1"/>
  <c r="S86" i="1"/>
  <c r="T86" i="1"/>
  <c r="U86" i="1"/>
  <c r="V86" i="1"/>
  <c r="W86" i="1"/>
  <c r="S87" i="1"/>
  <c r="T87" i="1"/>
  <c r="U87" i="1"/>
  <c r="V87" i="1"/>
  <c r="S88" i="1"/>
  <c r="T88" i="1"/>
  <c r="U88" i="1"/>
  <c r="V88" i="1"/>
  <c r="S89" i="1"/>
  <c r="T89" i="1"/>
  <c r="U89" i="1"/>
  <c r="V89" i="1"/>
  <c r="S90" i="1"/>
  <c r="T90" i="1"/>
  <c r="U90" i="1"/>
  <c r="V90" i="1"/>
  <c r="W90" i="1"/>
  <c r="S91" i="1"/>
  <c r="T91" i="1"/>
  <c r="U91" i="1"/>
  <c r="V91" i="1"/>
  <c r="S92" i="1"/>
  <c r="T92" i="1"/>
  <c r="U92" i="1"/>
  <c r="V92" i="1"/>
  <c r="S93" i="1"/>
  <c r="T93" i="1"/>
  <c r="U93" i="1"/>
  <c r="V93" i="1"/>
  <c r="S94" i="1"/>
  <c r="T94" i="1"/>
  <c r="U94" i="1"/>
  <c r="V94" i="1"/>
  <c r="S95" i="1"/>
  <c r="T95" i="1"/>
  <c r="U95" i="1"/>
  <c r="V95" i="1"/>
  <c r="S96" i="1"/>
  <c r="T96" i="1"/>
  <c r="U96" i="1"/>
  <c r="V96" i="1"/>
  <c r="W96" i="1"/>
  <c r="S97" i="1"/>
  <c r="T97" i="1"/>
  <c r="U97" i="1"/>
  <c r="V97" i="1"/>
  <c r="W97" i="1"/>
  <c r="S98" i="1"/>
  <c r="T98" i="1"/>
  <c r="U98" i="1"/>
  <c r="V98" i="1"/>
  <c r="S99" i="1"/>
  <c r="T99" i="1"/>
  <c r="U99" i="1"/>
  <c r="V99" i="1"/>
  <c r="W99" i="1"/>
  <c r="S100" i="1"/>
  <c r="T100" i="1"/>
  <c r="U100" i="1"/>
  <c r="V100" i="1"/>
  <c r="S101" i="1"/>
  <c r="T101" i="1"/>
  <c r="U101" i="1"/>
  <c r="V101" i="1"/>
  <c r="W101" i="1"/>
  <c r="S102" i="1"/>
  <c r="T102" i="1"/>
  <c r="U102" i="1"/>
  <c r="V102" i="1"/>
  <c r="S103" i="1"/>
  <c r="T103" i="1"/>
  <c r="U103" i="1"/>
  <c r="V103" i="1"/>
  <c r="S104" i="1"/>
  <c r="T104" i="1"/>
  <c r="U104" i="1"/>
  <c r="V104" i="1"/>
  <c r="S105" i="1"/>
  <c r="T105" i="1"/>
  <c r="U105" i="1"/>
  <c r="V105" i="1"/>
  <c r="S106" i="1"/>
  <c r="T106" i="1"/>
  <c r="U106" i="1"/>
  <c r="V106" i="1"/>
  <c r="W106" i="1"/>
  <c r="S107" i="1"/>
  <c r="T107" i="1"/>
  <c r="U107" i="1"/>
  <c r="V107" i="1"/>
  <c r="S108" i="1"/>
  <c r="T108" i="1"/>
  <c r="U108" i="1"/>
  <c r="V108" i="1"/>
  <c r="S109" i="1"/>
  <c r="T109" i="1"/>
  <c r="U109" i="1"/>
  <c r="V109" i="1"/>
  <c r="W109" i="1"/>
  <c r="S110" i="1"/>
  <c r="T110" i="1"/>
  <c r="U110" i="1"/>
  <c r="V110" i="1"/>
  <c r="W110" i="1"/>
  <c r="S111" i="1"/>
  <c r="T111" i="1"/>
  <c r="U111" i="1"/>
  <c r="V111" i="1"/>
  <c r="S112" i="1"/>
  <c r="T112" i="1"/>
  <c r="U112" i="1"/>
  <c r="V112" i="1"/>
  <c r="W112" i="1"/>
  <c r="S113" i="1"/>
  <c r="T113" i="1"/>
  <c r="U113" i="1"/>
  <c r="V113" i="1"/>
  <c r="W113" i="1"/>
  <c r="S114" i="1"/>
  <c r="T114" i="1"/>
  <c r="U114" i="1"/>
  <c r="V114" i="1"/>
  <c r="W114" i="1"/>
  <c r="S115" i="1"/>
  <c r="T115" i="1"/>
  <c r="U115" i="1"/>
  <c r="V115" i="1"/>
  <c r="S116" i="1"/>
  <c r="T116" i="1"/>
  <c r="U116" i="1"/>
  <c r="V116" i="1"/>
  <c r="S117" i="1"/>
  <c r="T117" i="1"/>
  <c r="U117" i="1"/>
  <c r="V117" i="1"/>
  <c r="W117" i="1"/>
  <c r="S118" i="1"/>
  <c r="T118" i="1"/>
  <c r="U118" i="1"/>
  <c r="V118" i="1"/>
  <c r="W118" i="1"/>
  <c r="S119" i="1"/>
  <c r="T119" i="1"/>
  <c r="U119" i="1"/>
  <c r="V119" i="1"/>
  <c r="S120" i="1"/>
  <c r="T120" i="1"/>
  <c r="U120" i="1"/>
  <c r="V120" i="1"/>
  <c r="W120" i="1"/>
  <c r="S121" i="1"/>
  <c r="T121" i="1"/>
  <c r="U121" i="1"/>
  <c r="V121" i="1"/>
  <c r="S122" i="1"/>
  <c r="T122" i="1"/>
  <c r="U122" i="1"/>
  <c r="V122" i="1"/>
  <c r="S123" i="1"/>
  <c r="T123" i="1"/>
  <c r="U123" i="1"/>
  <c r="V123" i="1"/>
  <c r="W123" i="1"/>
  <c r="S124" i="1"/>
  <c r="T124" i="1"/>
  <c r="U124" i="1"/>
  <c r="V124" i="1"/>
  <c r="W124" i="1"/>
  <c r="S125" i="1"/>
  <c r="T125" i="1"/>
  <c r="U125" i="1"/>
  <c r="V125" i="1"/>
  <c r="W125" i="1"/>
  <c r="S126" i="1"/>
  <c r="T126" i="1"/>
  <c r="U126" i="1"/>
  <c r="V126" i="1"/>
  <c r="S127" i="1"/>
  <c r="T127" i="1"/>
  <c r="U127" i="1"/>
  <c r="V127" i="1"/>
  <c r="S128" i="1"/>
  <c r="T128" i="1"/>
  <c r="U128" i="1"/>
  <c r="V128" i="1"/>
  <c r="W128" i="1"/>
  <c r="S129" i="1"/>
  <c r="T129" i="1"/>
  <c r="U129" i="1"/>
  <c r="V129" i="1"/>
  <c r="W129" i="1"/>
  <c r="S130" i="1"/>
  <c r="T130" i="1"/>
  <c r="U130" i="1"/>
  <c r="V130" i="1"/>
  <c r="S131" i="1"/>
  <c r="T131" i="1"/>
  <c r="U131" i="1"/>
  <c r="V131" i="1"/>
  <c r="W131" i="1"/>
  <c r="S132" i="1"/>
  <c r="T132" i="1"/>
  <c r="U132" i="1"/>
  <c r="V132" i="1"/>
  <c r="S133" i="1"/>
  <c r="T133" i="1"/>
  <c r="U133" i="1"/>
  <c r="V133" i="1"/>
  <c r="W133" i="1"/>
  <c r="S134" i="1"/>
  <c r="T134" i="1"/>
  <c r="U134" i="1"/>
  <c r="V134" i="1"/>
  <c r="W134" i="1"/>
  <c r="S135" i="1"/>
  <c r="T135" i="1"/>
  <c r="U135" i="1"/>
  <c r="V135" i="1"/>
  <c r="S136" i="1"/>
  <c r="T136" i="1"/>
  <c r="U136" i="1"/>
  <c r="V136" i="1"/>
  <c r="S137" i="1"/>
  <c r="T137" i="1"/>
  <c r="U137" i="1"/>
  <c r="V137" i="1"/>
  <c r="S138" i="1"/>
  <c r="T138" i="1"/>
  <c r="U138" i="1"/>
  <c r="V138" i="1"/>
  <c r="S139" i="1"/>
  <c r="T139" i="1"/>
  <c r="U139" i="1"/>
  <c r="V139" i="1"/>
  <c r="S140" i="1"/>
  <c r="T140" i="1"/>
  <c r="U140" i="1"/>
  <c r="V140" i="1"/>
  <c r="S141" i="1"/>
  <c r="T141" i="1"/>
  <c r="U141" i="1"/>
  <c r="V141" i="1"/>
  <c r="W141" i="1"/>
  <c r="S142" i="1"/>
  <c r="T142" i="1"/>
  <c r="U142" i="1"/>
  <c r="V142" i="1"/>
  <c r="S143" i="1"/>
  <c r="T143" i="1"/>
  <c r="U143" i="1"/>
  <c r="V143" i="1"/>
  <c r="S144" i="1"/>
  <c r="T144" i="1"/>
  <c r="U144" i="1"/>
  <c r="V144" i="1"/>
  <c r="W144" i="1"/>
  <c r="S145" i="1"/>
  <c r="T145" i="1"/>
  <c r="U145" i="1"/>
  <c r="V145" i="1"/>
  <c r="W145" i="1"/>
  <c r="S146" i="1"/>
  <c r="T146" i="1"/>
  <c r="U146" i="1"/>
  <c r="V146" i="1"/>
  <c r="S147" i="1"/>
  <c r="T147" i="1"/>
  <c r="U147" i="1"/>
  <c r="V147" i="1"/>
  <c r="W147" i="1"/>
  <c r="S148" i="1"/>
  <c r="T148" i="1"/>
  <c r="U148" i="1"/>
  <c r="V148" i="1"/>
  <c r="S149" i="1"/>
  <c r="T149" i="1"/>
  <c r="U149" i="1"/>
  <c r="V149" i="1"/>
  <c r="W149" i="1"/>
  <c r="S150" i="1"/>
  <c r="T150" i="1"/>
  <c r="U150" i="1"/>
  <c r="V150" i="1"/>
  <c r="W150" i="1"/>
  <c r="S151" i="1"/>
  <c r="T151" i="1"/>
  <c r="U151" i="1"/>
  <c r="V151" i="1"/>
  <c r="S152" i="1"/>
  <c r="T152" i="1"/>
  <c r="U152" i="1"/>
  <c r="V152" i="1"/>
  <c r="S153" i="1"/>
  <c r="T153" i="1"/>
  <c r="U153" i="1"/>
  <c r="V153" i="1"/>
  <c r="W153" i="1"/>
  <c r="S154" i="1"/>
  <c r="T154" i="1"/>
  <c r="U154" i="1"/>
  <c r="V154" i="1"/>
  <c r="S155" i="1"/>
  <c r="T155" i="1"/>
  <c r="U155" i="1"/>
  <c r="V155" i="1"/>
  <c r="S156" i="1"/>
  <c r="T156" i="1"/>
  <c r="U156" i="1"/>
  <c r="V156" i="1"/>
  <c r="W156" i="1"/>
  <c r="S157" i="1"/>
  <c r="T157" i="1"/>
  <c r="U157" i="1"/>
  <c r="V157" i="1"/>
  <c r="W157" i="1"/>
  <c r="S158" i="1"/>
  <c r="T158" i="1"/>
  <c r="U158" i="1"/>
  <c r="V158" i="1"/>
  <c r="S159" i="1"/>
  <c r="T159" i="1"/>
  <c r="U159" i="1"/>
  <c r="V159" i="1"/>
  <c r="S160" i="1"/>
  <c r="T160" i="1"/>
  <c r="U160" i="1"/>
  <c r="V160" i="1"/>
  <c r="S161" i="1"/>
  <c r="T161" i="1"/>
  <c r="U161" i="1"/>
  <c r="V161" i="1"/>
  <c r="S162" i="1"/>
  <c r="T162" i="1"/>
  <c r="U162" i="1"/>
  <c r="V162" i="1"/>
  <c r="W162" i="1"/>
  <c r="S163" i="1"/>
  <c r="T163" i="1"/>
  <c r="U163" i="1"/>
  <c r="V163" i="1"/>
  <c r="W163" i="1"/>
  <c r="S164" i="1"/>
  <c r="T164" i="1"/>
  <c r="U164" i="1"/>
  <c r="V164" i="1"/>
  <c r="S165" i="1"/>
  <c r="T165" i="1"/>
  <c r="U165" i="1"/>
  <c r="V165" i="1"/>
  <c r="W165" i="1"/>
  <c r="S166" i="1"/>
  <c r="T166" i="1"/>
  <c r="U166" i="1"/>
  <c r="V166" i="1"/>
  <c r="S167" i="1"/>
  <c r="T167" i="1"/>
  <c r="U167" i="1"/>
  <c r="V167" i="1"/>
  <c r="S168" i="1"/>
  <c r="T168" i="1"/>
  <c r="U168" i="1"/>
  <c r="V168" i="1"/>
  <c r="S169" i="1"/>
  <c r="T169" i="1"/>
  <c r="U169" i="1"/>
  <c r="V169" i="1"/>
  <c r="W169" i="1"/>
  <c r="S170" i="1"/>
  <c r="T170" i="1"/>
  <c r="U170" i="1"/>
  <c r="V170" i="1"/>
  <c r="S171" i="1"/>
  <c r="T171" i="1"/>
  <c r="U171" i="1"/>
  <c r="V171" i="1"/>
  <c r="S172" i="1"/>
  <c r="T172" i="1"/>
  <c r="U172" i="1"/>
  <c r="V172" i="1"/>
  <c r="W172" i="1"/>
  <c r="S173" i="1"/>
  <c r="T173" i="1"/>
  <c r="U173" i="1"/>
  <c r="V173" i="1"/>
  <c r="W173" i="1"/>
  <c r="S174" i="1"/>
  <c r="T174" i="1"/>
  <c r="U174" i="1"/>
  <c r="V174" i="1"/>
  <c r="S175" i="1"/>
  <c r="T175" i="1"/>
  <c r="U175" i="1"/>
  <c r="V175" i="1"/>
  <c r="W175" i="1"/>
  <c r="S176" i="1"/>
  <c r="T176" i="1"/>
  <c r="U176" i="1"/>
  <c r="V176" i="1"/>
  <c r="W176" i="1"/>
  <c r="S177" i="1"/>
  <c r="T177" i="1"/>
  <c r="U177" i="1"/>
  <c r="V177" i="1"/>
  <c r="S178" i="1"/>
  <c r="T178" i="1"/>
  <c r="U178" i="1"/>
  <c r="V178" i="1"/>
  <c r="W178" i="1"/>
  <c r="S179" i="1"/>
  <c r="T179" i="1"/>
  <c r="U179" i="1"/>
  <c r="V179" i="1"/>
  <c r="W179" i="1"/>
  <c r="S180" i="1"/>
  <c r="T180" i="1"/>
  <c r="U180" i="1"/>
  <c r="V180" i="1"/>
  <c r="W180" i="1"/>
  <c r="S181" i="1"/>
  <c r="T181" i="1"/>
  <c r="U181" i="1"/>
  <c r="V181" i="1"/>
  <c r="S182" i="1"/>
  <c r="T182" i="1"/>
  <c r="U182" i="1"/>
  <c r="V182" i="1"/>
  <c r="S183" i="1"/>
  <c r="T183" i="1"/>
  <c r="U183" i="1"/>
  <c r="V183" i="1"/>
  <c r="S184" i="1"/>
  <c r="T184" i="1"/>
  <c r="U184" i="1"/>
  <c r="V184" i="1"/>
  <c r="W184" i="1"/>
  <c r="S185" i="1"/>
  <c r="T185" i="1"/>
  <c r="U185" i="1"/>
  <c r="V185" i="1"/>
  <c r="S186" i="1"/>
  <c r="T186" i="1"/>
  <c r="U186" i="1"/>
  <c r="V186" i="1"/>
  <c r="S187" i="1"/>
  <c r="T187" i="1"/>
  <c r="U187" i="1"/>
  <c r="V187" i="1"/>
  <c r="S188" i="1"/>
  <c r="T188" i="1"/>
  <c r="U188" i="1"/>
  <c r="V188" i="1"/>
  <c r="W188" i="1"/>
  <c r="S189" i="1"/>
  <c r="T189" i="1"/>
  <c r="U189" i="1"/>
  <c r="V189" i="1"/>
  <c r="W189" i="1"/>
  <c r="S190" i="1"/>
  <c r="T190" i="1"/>
  <c r="U190" i="1"/>
  <c r="V190" i="1"/>
  <c r="W190" i="1"/>
  <c r="S191" i="1"/>
  <c r="T191" i="1"/>
  <c r="U191" i="1"/>
  <c r="V191" i="1"/>
  <c r="S192" i="1"/>
  <c r="T192" i="1"/>
  <c r="U192" i="1"/>
  <c r="V192" i="1"/>
  <c r="W192" i="1"/>
  <c r="S193" i="1"/>
  <c r="T193" i="1"/>
  <c r="U193" i="1"/>
  <c r="V193" i="1"/>
  <c r="W193" i="1"/>
  <c r="S194" i="1"/>
  <c r="T194" i="1"/>
  <c r="U194" i="1"/>
  <c r="V194" i="1"/>
  <c r="S195" i="1"/>
  <c r="T195" i="1"/>
  <c r="U195" i="1"/>
  <c r="V195" i="1"/>
  <c r="W195" i="1"/>
  <c r="S196" i="1"/>
  <c r="T196" i="1"/>
  <c r="U196" i="1"/>
  <c r="V196" i="1"/>
  <c r="S197" i="1"/>
  <c r="T197" i="1"/>
  <c r="U197" i="1"/>
  <c r="V197" i="1"/>
  <c r="S198" i="1"/>
  <c r="T198" i="1"/>
  <c r="U198" i="1"/>
  <c r="V198" i="1"/>
  <c r="S199" i="1"/>
  <c r="T199" i="1"/>
  <c r="U199" i="1"/>
  <c r="V199" i="1"/>
  <c r="W199" i="1"/>
  <c r="S200" i="1"/>
  <c r="T200" i="1"/>
  <c r="U200" i="1"/>
  <c r="V200" i="1"/>
  <c r="S201" i="1"/>
  <c r="T201" i="1"/>
  <c r="U201" i="1"/>
  <c r="V201" i="1"/>
  <c r="S202" i="1"/>
  <c r="T202" i="1"/>
  <c r="U202" i="1"/>
  <c r="V202" i="1"/>
  <c r="S203" i="1"/>
  <c r="T203" i="1"/>
  <c r="U203" i="1"/>
  <c r="V203" i="1"/>
  <c r="W203" i="1"/>
  <c r="S204" i="1"/>
  <c r="T204" i="1"/>
  <c r="U204" i="1"/>
  <c r="V204" i="1"/>
  <c r="S205" i="1"/>
  <c r="T205" i="1"/>
  <c r="U205" i="1"/>
  <c r="V205" i="1"/>
  <c r="W205" i="1"/>
  <c r="S206" i="1"/>
  <c r="T206" i="1"/>
  <c r="U206" i="1"/>
  <c r="V206" i="1"/>
  <c r="S207" i="1"/>
  <c r="T207" i="1"/>
  <c r="U207" i="1"/>
  <c r="V207" i="1"/>
  <c r="W207" i="1"/>
  <c r="S208" i="1"/>
  <c r="T208" i="1"/>
  <c r="U208" i="1"/>
  <c r="V208" i="1"/>
  <c r="W208" i="1"/>
  <c r="S209" i="1"/>
  <c r="T209" i="1"/>
  <c r="U209" i="1"/>
  <c r="V209" i="1"/>
  <c r="W209" i="1"/>
  <c r="S210" i="1"/>
  <c r="T210" i="1"/>
  <c r="U210" i="1"/>
  <c r="V210" i="1"/>
  <c r="S211" i="1"/>
  <c r="T211" i="1"/>
  <c r="U211" i="1"/>
  <c r="V211" i="1"/>
  <c r="W211" i="1"/>
  <c r="S212" i="1"/>
  <c r="T212" i="1"/>
  <c r="U212" i="1"/>
  <c r="V212" i="1"/>
  <c r="S213" i="1"/>
  <c r="T213" i="1"/>
  <c r="U213" i="1"/>
  <c r="V213" i="1"/>
  <c r="S214" i="1"/>
  <c r="T214" i="1"/>
  <c r="U214" i="1"/>
  <c r="V214" i="1"/>
  <c r="S215" i="1"/>
  <c r="T215" i="1"/>
  <c r="U215" i="1"/>
  <c r="V215" i="1"/>
  <c r="W215" i="1"/>
  <c r="S216" i="1"/>
  <c r="T216" i="1"/>
  <c r="U216" i="1"/>
  <c r="V216" i="1"/>
  <c r="W216" i="1"/>
  <c r="S217" i="1"/>
  <c r="T217" i="1"/>
  <c r="U217" i="1"/>
  <c r="V217" i="1"/>
  <c r="S218" i="1"/>
  <c r="T218" i="1"/>
  <c r="U218" i="1"/>
  <c r="V218" i="1"/>
  <c r="W218" i="1"/>
  <c r="S219" i="1"/>
  <c r="T219" i="1"/>
  <c r="U219" i="1"/>
  <c r="V219" i="1"/>
  <c r="W219" i="1"/>
  <c r="S220" i="1"/>
  <c r="T220" i="1"/>
  <c r="U220" i="1"/>
  <c r="V220" i="1"/>
  <c r="W220" i="1"/>
  <c r="S221" i="1"/>
  <c r="T221" i="1"/>
  <c r="U221" i="1"/>
  <c r="V221" i="1"/>
  <c r="W221" i="1"/>
  <c r="S222" i="1"/>
  <c r="T222" i="1"/>
  <c r="U222" i="1"/>
  <c r="V222" i="1"/>
  <c r="S223" i="1"/>
  <c r="T223" i="1"/>
  <c r="U223" i="1"/>
  <c r="V223" i="1"/>
  <c r="S224" i="1"/>
  <c r="T224" i="1"/>
  <c r="U224" i="1"/>
  <c r="V224" i="1"/>
  <c r="W224" i="1"/>
  <c r="S225" i="1"/>
  <c r="T225" i="1"/>
  <c r="U225" i="1"/>
  <c r="V225" i="1"/>
  <c r="W225" i="1"/>
  <c r="S226" i="1"/>
  <c r="T226" i="1"/>
  <c r="U226" i="1"/>
  <c r="V226" i="1"/>
  <c r="V8" i="1"/>
  <c r="W8" i="1"/>
  <c r="T8" i="1"/>
  <c r="U8" i="1"/>
  <c r="S8" i="1"/>
  <c r="R226" i="1"/>
  <c r="W226" i="1" s="1"/>
  <c r="R225" i="1"/>
  <c r="X225" i="1" s="1"/>
  <c r="R224" i="1"/>
  <c r="X224" i="1" s="1"/>
  <c r="R223" i="1"/>
  <c r="X223" i="1" s="1"/>
  <c r="R222" i="1"/>
  <c r="X222" i="1" s="1"/>
  <c r="R221" i="1"/>
  <c r="X221" i="1" s="1"/>
  <c r="R218" i="1"/>
  <c r="R217" i="1"/>
  <c r="X217" i="1" s="1"/>
  <c r="R214" i="1"/>
  <c r="X214" i="1" s="1"/>
  <c r="R213" i="1"/>
  <c r="W213" i="1" s="1"/>
  <c r="R212" i="1"/>
  <c r="W212" i="1" s="1"/>
  <c r="R210" i="1"/>
  <c r="X210" i="1" s="1"/>
  <c r="R208" i="1"/>
  <c r="X208" i="1" s="1"/>
  <c r="R206" i="1"/>
  <c r="X206" i="1" s="1"/>
  <c r="R204" i="1"/>
  <c r="X204" i="1" s="1"/>
  <c r="R202" i="1"/>
  <c r="W202" i="1" s="1"/>
  <c r="R201" i="1"/>
  <c r="X201" i="1" s="1"/>
  <c r="R200" i="1"/>
  <c r="W200" i="1" s="1"/>
  <c r="R198" i="1"/>
  <c r="X198" i="1" s="1"/>
  <c r="R197" i="1"/>
  <c r="W197" i="1" s="1"/>
  <c r="R196" i="1"/>
  <c r="W196" i="1" s="1"/>
  <c r="R195" i="1"/>
  <c r="X195" i="1" s="1"/>
  <c r="R194" i="1"/>
  <c r="X194" i="1" s="1"/>
  <c r="R192" i="1"/>
  <c r="X192" i="1" s="1"/>
  <c r="R191" i="1"/>
  <c r="X191" i="1" s="1"/>
  <c r="R189" i="1"/>
  <c r="X189" i="1" s="1"/>
  <c r="R188" i="1"/>
  <c r="X188" i="1" s="1"/>
  <c r="R187" i="1"/>
  <c r="W187" i="1" s="1"/>
  <c r="R186" i="1"/>
  <c r="W186" i="1" s="1"/>
  <c r="R185" i="1"/>
  <c r="X185" i="1" s="1"/>
  <c r="R183" i="1"/>
  <c r="W183" i="1" s="1"/>
  <c r="R182" i="1"/>
  <c r="X182" i="1" s="1"/>
  <c r="R181" i="1"/>
  <c r="W181" i="1" s="1"/>
  <c r="R179" i="1"/>
  <c r="X179" i="1" s="1"/>
  <c r="R177" i="1"/>
  <c r="W177" i="1" s="1"/>
  <c r="R176" i="1"/>
  <c r="X176" i="1" s="1"/>
  <c r="R174" i="1"/>
  <c r="X174" i="1" s="1"/>
  <c r="R173" i="1"/>
  <c r="X173" i="1" s="1"/>
  <c r="R172" i="1"/>
  <c r="X172" i="1" s="1"/>
  <c r="R171" i="1"/>
  <c r="W171" i="1" s="1"/>
  <c r="R170" i="1"/>
  <c r="W170" i="1" s="1"/>
  <c r="R168" i="1"/>
  <c r="W168" i="1" s="1"/>
  <c r="R167" i="1"/>
  <c r="W167" i="1" s="1"/>
  <c r="R166" i="1"/>
  <c r="X166" i="1" s="1"/>
  <c r="R164" i="1"/>
  <c r="W164" i="1" s="1"/>
  <c r="R161" i="1"/>
  <c r="W161" i="1" s="1"/>
  <c r="R160" i="1"/>
  <c r="X160" i="1" s="1"/>
  <c r="R159" i="1"/>
  <c r="X159" i="1" s="1"/>
  <c r="R158" i="1"/>
  <c r="X158" i="1" s="1"/>
  <c r="R156" i="1"/>
  <c r="X156" i="1" s="1"/>
  <c r="R155" i="1"/>
  <c r="W155" i="1" s="1"/>
  <c r="R154" i="1"/>
  <c r="W154" i="1" s="1"/>
  <c r="R152" i="1"/>
  <c r="W152" i="1" s="1"/>
  <c r="R151" i="1"/>
  <c r="W151" i="1" s="1"/>
  <c r="R148" i="1"/>
  <c r="W148" i="1" s="1"/>
  <c r="R147" i="1"/>
  <c r="X147" i="1" s="1"/>
  <c r="R146" i="1"/>
  <c r="X146" i="1" s="1"/>
  <c r="R145" i="1"/>
  <c r="X145" i="1" s="1"/>
  <c r="R144" i="1"/>
  <c r="X144" i="1" s="1"/>
  <c r="R143" i="1"/>
  <c r="X143" i="1" s="1"/>
  <c r="R142" i="1"/>
  <c r="X142" i="1" s="1"/>
  <c r="R141" i="1"/>
  <c r="X141" i="1" s="1"/>
  <c r="R140" i="1"/>
  <c r="X140" i="1" s="1"/>
  <c r="R139" i="1"/>
  <c r="W139" i="1" s="1"/>
  <c r="R138" i="1"/>
  <c r="W138" i="1" s="1"/>
  <c r="R137" i="1"/>
  <c r="X137" i="1" s="1"/>
  <c r="R136" i="1"/>
  <c r="W136" i="1" s="1"/>
  <c r="R135" i="1"/>
  <c r="W135" i="1" s="1"/>
  <c r="R132" i="1"/>
  <c r="W132" i="1" s="1"/>
  <c r="R131" i="1"/>
  <c r="X131" i="1" s="1"/>
  <c r="R130" i="1"/>
  <c r="X130" i="1" s="1"/>
  <c r="R128" i="1"/>
  <c r="X128" i="1" s="1"/>
  <c r="R127" i="1"/>
  <c r="X127" i="1" s="1"/>
  <c r="R126" i="1"/>
  <c r="X126" i="1" s="1"/>
  <c r="R124" i="1"/>
  <c r="X124" i="1" s="1"/>
  <c r="R122" i="1"/>
  <c r="W122" i="1" s="1"/>
  <c r="R121" i="1"/>
  <c r="X121" i="1" s="1"/>
  <c r="R119" i="1"/>
  <c r="W119" i="1" s="1"/>
  <c r="R116" i="1"/>
  <c r="W116" i="1" s="1"/>
  <c r="R115" i="1"/>
  <c r="W115" i="1" s="1"/>
  <c r="R113" i="1"/>
  <c r="X113" i="1" s="1"/>
  <c r="R111" i="1"/>
  <c r="X111" i="1" s="1"/>
  <c r="R109" i="1"/>
  <c r="X109" i="1" s="1"/>
  <c r="R108" i="1"/>
  <c r="X108" i="1" s="1"/>
  <c r="R107" i="1"/>
  <c r="W107" i="1" s="1"/>
  <c r="R105" i="1"/>
  <c r="X105" i="1" s="1"/>
  <c r="R104" i="1"/>
  <c r="W104" i="1" s="1"/>
  <c r="R103" i="1"/>
  <c r="W103" i="1" s="1"/>
  <c r="R102" i="1"/>
  <c r="X102" i="1" s="1"/>
  <c r="R100" i="1"/>
  <c r="W100" i="1" s="1"/>
  <c r="R98" i="1"/>
  <c r="X98" i="1" s="1"/>
  <c r="R97" i="1"/>
  <c r="X97" i="1" s="1"/>
  <c r="R95" i="1"/>
  <c r="X95" i="1" s="1"/>
  <c r="R94" i="1"/>
  <c r="X94" i="1" s="1"/>
  <c r="R93" i="1"/>
  <c r="X93" i="1" s="1"/>
  <c r="R92" i="1"/>
  <c r="X92" i="1" s="1"/>
  <c r="R91" i="1"/>
  <c r="W91" i="1" s="1"/>
  <c r="R89" i="1"/>
  <c r="X89" i="1" s="1"/>
  <c r="R88" i="1"/>
  <c r="W88" i="1" s="1"/>
  <c r="R87" i="1"/>
  <c r="W87" i="1" s="1"/>
  <c r="R85" i="1"/>
  <c r="W85" i="1" s="1"/>
  <c r="R84" i="1"/>
  <c r="W84" i="1" s="1"/>
  <c r="R82" i="1"/>
  <c r="X82" i="1" s="1"/>
  <c r="R81" i="1"/>
  <c r="X81" i="1" s="1"/>
  <c r="R80" i="1"/>
  <c r="X80" i="1" s="1"/>
  <c r="R79" i="1"/>
  <c r="X79" i="1" s="1"/>
  <c r="R77" i="1"/>
  <c r="X77" i="1" s="1"/>
  <c r="R76" i="1"/>
  <c r="X76" i="1" s="1"/>
  <c r="R75" i="1"/>
  <c r="W75" i="1" s="1"/>
  <c r="R73" i="1"/>
  <c r="X73" i="1" s="1"/>
  <c r="R70" i="1"/>
  <c r="X70" i="1" s="1"/>
  <c r="R69" i="1"/>
  <c r="W69" i="1" s="1"/>
  <c r="R68" i="1"/>
  <c r="W68" i="1" s="1"/>
  <c r="R65" i="1"/>
  <c r="X65" i="1" s="1"/>
  <c r="R64" i="1"/>
  <c r="X64" i="1" s="1"/>
  <c r="R63" i="1"/>
  <c r="X63" i="1" s="1"/>
  <c r="R62" i="1"/>
  <c r="X62" i="1" s="1"/>
  <c r="R61" i="1"/>
  <c r="X61" i="1" s="1"/>
  <c r="R60" i="1"/>
  <c r="X60" i="1" s="1"/>
  <c r="R59" i="1"/>
  <c r="W59" i="1" s="1"/>
  <c r="R58" i="1"/>
  <c r="W58" i="1" s="1"/>
  <c r="R57" i="1"/>
  <c r="X57" i="1" s="1"/>
  <c r="R56" i="1"/>
  <c r="W56" i="1" s="1"/>
  <c r="R53" i="1"/>
  <c r="W53" i="1" s="1"/>
  <c r="R52" i="1"/>
  <c r="W52" i="1" s="1"/>
  <c r="R51" i="1"/>
  <c r="W51" i="1" s="1"/>
  <c r="R50" i="1"/>
  <c r="X50" i="1" s="1"/>
  <c r="R48" i="1"/>
  <c r="X48" i="1" s="1"/>
  <c r="R45" i="1"/>
  <c r="X45" i="1" s="1"/>
  <c r="R44" i="1"/>
  <c r="X44" i="1" s="1"/>
  <c r="R43" i="1"/>
  <c r="W43" i="1" s="1"/>
  <c r="R41" i="1"/>
  <c r="X41" i="1" s="1"/>
  <c r="R40" i="1"/>
  <c r="W40" i="1" s="1"/>
  <c r="R39" i="1"/>
  <c r="W39" i="1" s="1"/>
  <c r="R38" i="1"/>
  <c r="X38" i="1" s="1"/>
  <c r="R36" i="1"/>
  <c r="W36" i="1" s="1"/>
  <c r="R35" i="1"/>
  <c r="W35" i="1" s="1"/>
  <c r="R34" i="1"/>
  <c r="X34" i="1" s="1"/>
  <c r="R33" i="1"/>
  <c r="W33" i="1" s="1"/>
  <c r="R32" i="1"/>
  <c r="X32" i="1" s="1"/>
  <c r="R30" i="1"/>
  <c r="X30" i="1" s="1"/>
  <c r="R29" i="1"/>
  <c r="X29" i="1" s="1"/>
  <c r="R28" i="1"/>
  <c r="X28" i="1" s="1"/>
  <c r="R27" i="1"/>
  <c r="W27" i="1" s="1"/>
  <c r="R25" i="1"/>
  <c r="X25" i="1" s="1"/>
  <c r="R22" i="1"/>
  <c r="X22" i="1" s="1"/>
  <c r="R21" i="1"/>
  <c r="W21" i="1" s="1"/>
  <c r="R19" i="1"/>
  <c r="W19" i="1" s="1"/>
  <c r="R17" i="1"/>
  <c r="W17" i="1" s="1"/>
  <c r="R16" i="1"/>
  <c r="X16" i="1" s="1"/>
  <c r="R13" i="1"/>
  <c r="X13" i="1" s="1"/>
  <c r="R10" i="1"/>
  <c r="W10" i="1" s="1"/>
  <c r="W214" i="1" l="1"/>
  <c r="W198" i="1"/>
  <c r="W182" i="1"/>
  <c r="W166" i="1"/>
  <c r="W102" i="1"/>
  <c r="W70" i="1"/>
  <c r="W38" i="1"/>
  <c r="W22" i="1"/>
  <c r="X200" i="1"/>
  <c r="X168" i="1"/>
  <c r="X152" i="1"/>
  <c r="X136" i="1"/>
  <c r="X104" i="1"/>
  <c r="X88" i="1"/>
  <c r="X56" i="1"/>
  <c r="X40" i="1"/>
  <c r="W160" i="1"/>
  <c r="W217" i="1"/>
  <c r="W201" i="1"/>
  <c r="W185" i="1"/>
  <c r="W137" i="1"/>
  <c r="W121" i="1"/>
  <c r="W105" i="1"/>
  <c r="W89" i="1"/>
  <c r="W73" i="1"/>
  <c r="W57" i="1"/>
  <c r="W41" i="1"/>
  <c r="W25" i="1"/>
  <c r="X183" i="1"/>
  <c r="X167" i="1"/>
  <c r="X151" i="1"/>
  <c r="X135" i="1"/>
  <c r="X119" i="1"/>
  <c r="X103" i="1"/>
  <c r="X87" i="1"/>
  <c r="X39" i="1"/>
  <c r="W204" i="1"/>
  <c r="W140" i="1"/>
  <c r="W108" i="1"/>
  <c r="W92" i="1"/>
  <c r="W76" i="1"/>
  <c r="W60" i="1"/>
  <c r="W44" i="1"/>
  <c r="W28" i="1"/>
  <c r="W223" i="1"/>
  <c r="W191" i="1"/>
  <c r="W159" i="1"/>
  <c r="W143" i="1"/>
  <c r="W127" i="1"/>
  <c r="W111" i="1"/>
  <c r="W95" i="1"/>
  <c r="W79" i="1"/>
  <c r="W63" i="1"/>
  <c r="X213" i="1"/>
  <c r="X197" i="1"/>
  <c r="X181" i="1"/>
  <c r="X85" i="1"/>
  <c r="X69" i="1"/>
  <c r="X53" i="1"/>
  <c r="X21" i="1"/>
  <c r="W210" i="1"/>
  <c r="W194" i="1"/>
  <c r="W146" i="1"/>
  <c r="W130" i="1"/>
  <c r="W98" i="1"/>
  <c r="W82" i="1"/>
  <c r="W50" i="1"/>
  <c r="W34" i="1"/>
  <c r="X212" i="1"/>
  <c r="X196" i="1"/>
  <c r="X164" i="1"/>
  <c r="X148" i="1"/>
  <c r="X132" i="1"/>
  <c r="X116" i="1"/>
  <c r="X100" i="1"/>
  <c r="X84" i="1"/>
  <c r="X68" i="1"/>
  <c r="X52" i="1"/>
  <c r="X36" i="1"/>
  <c r="X115" i="1"/>
  <c r="X51" i="1"/>
  <c r="X35" i="1"/>
  <c r="X19" i="1"/>
  <c r="X177" i="1"/>
  <c r="X161" i="1"/>
  <c r="X33" i="1"/>
  <c r="X17" i="1"/>
  <c r="W93" i="1"/>
  <c r="W222" i="1"/>
  <c r="W206" i="1"/>
  <c r="W174" i="1"/>
  <c r="W158" i="1"/>
  <c r="W142" i="1"/>
  <c r="W126" i="1"/>
  <c r="W94" i="1"/>
  <c r="W62" i="1"/>
  <c r="W30" i="1"/>
  <c r="X10" i="1"/>
  <c r="Q228" i="1"/>
  <c r="Q230" i="1" s="1"/>
</calcChain>
</file>

<file path=xl/sharedStrings.xml><?xml version="1.0" encoding="utf-8"?>
<sst xmlns="http://schemas.openxmlformats.org/spreadsheetml/2006/main" count="1970" uniqueCount="631">
  <si>
    <r>
      <rPr>
        <sz val="11"/>
        <rFont val="Arial"/>
        <family val="2"/>
      </rPr>
      <t>▼</t>
    </r>
    <r>
      <rPr>
        <sz val="11"/>
        <rFont val="Arial"/>
        <family val="1"/>
      </rPr>
      <t xml:space="preserve"> Preencher com o valor do B.D.I.</t>
    </r>
  </si>
  <si>
    <r>
      <rPr>
        <sz val="11"/>
        <rFont val="Arial"/>
        <family val="2"/>
      </rPr>
      <t>▼</t>
    </r>
    <r>
      <rPr>
        <sz val="9.9"/>
        <rFont val="Arial"/>
        <family val="1"/>
      </rPr>
      <t xml:space="preserve"> </t>
    </r>
    <r>
      <rPr>
        <sz val="11"/>
        <rFont val="Arial"/>
        <family val="1"/>
      </rPr>
      <t>Preencher com os valores unitários</t>
    </r>
  </si>
  <si>
    <r>
      <t xml:space="preserve">▼ </t>
    </r>
    <r>
      <rPr>
        <sz val="11"/>
        <rFont val="Arial"/>
        <family val="1"/>
      </rPr>
      <t xml:space="preserve"> Área de impressão para fins de formalização da proposta  </t>
    </r>
    <r>
      <rPr>
        <sz val="11"/>
        <rFont val="Arial"/>
        <family val="2"/>
      </rPr>
      <t>▼</t>
    </r>
  </si>
  <si>
    <t>MODELO DE PROPOSTA DE PREÇO</t>
  </si>
  <si>
    <t>Obra</t>
  </si>
  <si>
    <t>Bancos</t>
  </si>
  <si>
    <t>B.D.I.</t>
  </si>
  <si>
    <t>Encargos Sociais</t>
  </si>
  <si>
    <t>Execução de rede de drenagem e readequação de muros da UNIDADE SESC-MG CONTAGEM</t>
  </si>
  <si>
    <r>
      <t xml:space="preserve">SINAPI - 10/2024 - Minas Gerais
</t>
    </r>
    <r>
      <rPr>
        <b/>
        <sz val="10"/>
        <color theme="0"/>
        <rFont val="Arial"/>
        <family val="2"/>
      </rPr>
      <t xml:space="preserve">SBC - 11/2024 - Minas Gerais
SICRO3 - 07/2024 - Minas Gerais
ORSE - 08/2024 - Sergipe
SEDOP - 10/2024 - Pará
SEINFRA - 028 - Ceará
SETOP - 07/2024 - Minas Gerais
SIURB - 07/2024 - São Paulo
SIURB INFRA - 07/2024 - São Paulo
SUDECAP - 07/2024 - Minas Gerais
CPOS/CDHU - 09/2024 - São Paulo
FDE - 07/2024 - São Paulo
AGESUL - 06/2024 - Mato Grosso do Sul
AGETOP CIVIL - 08/2024 - Goiás
CAEMA - 12/2019 - Maranhão
EMBASA - 05/2024 - sem_encargos
CAERN - 05/2024 - Rio Grande do Norte
COMPESA - 07/2024 - Pernambuco
EMOP - 10/2024 - Rio de Janeiro
DERPR - 04/2024 - Paraná
SCO - 10/2024 - Rio de Janeiro
</t>
    </r>
  </si>
  <si>
    <t>21,96%</t>
  </si>
  <si>
    <t>Não Desonerado: embutido nos preços unitário dos insumos de mão de obra, de acordo com as bases.</t>
  </si>
  <si>
    <t>xx,xx%</t>
  </si>
  <si>
    <t>Orçamento Sintético</t>
  </si>
  <si>
    <t>Requisitos de conferência</t>
  </si>
  <si>
    <t>Item</t>
  </si>
  <si>
    <t>Código</t>
  </si>
  <si>
    <t>Banco</t>
  </si>
  <si>
    <t>Descrição</t>
  </si>
  <si>
    <t>Und</t>
  </si>
  <si>
    <t>Quant.</t>
  </si>
  <si>
    <t>Valor Unit</t>
  </si>
  <si>
    <t>Valor Unit com BDI</t>
  </si>
  <si>
    <t>Total</t>
  </si>
  <si>
    <t>Peso (%)</t>
  </si>
  <si>
    <t>% propostas x referência (MAIOR 75%)</t>
  </si>
  <si>
    <t xml:space="preserve"> 1 </t>
  </si>
  <si>
    <t xml:space="preserve">  </t>
  </si>
  <si>
    <t>MOBILIZAÇÃO E DESMOBILIZAÇÃO DE OBRA</t>
  </si>
  <si>
    <t xml:space="preserve"> 1.1 </t>
  </si>
  <si>
    <t>MOBILIZAÇÃO E DESMOBILIZAÇÃO</t>
  </si>
  <si>
    <t xml:space="preserve"> 1.1.1 </t>
  </si>
  <si>
    <t xml:space="preserve"> SESC-MOB-025 </t>
  </si>
  <si>
    <t>Próprio</t>
  </si>
  <si>
    <t>MOBILIZAÇÃO E DESMOBILIZAÇÃO DE OBRA EM CENTRO URBANO OU REGIÃO LIMÍTROFE COM VALOR ACIMA DE 3.000.000,01</t>
  </si>
  <si>
    <t>%</t>
  </si>
  <si>
    <t xml:space="preserve"> 2 </t>
  </si>
  <si>
    <t>ADMINISTRAÇÃO LOCAL</t>
  </si>
  <si>
    <t xml:space="preserve"> 2.1 </t>
  </si>
  <si>
    <t xml:space="preserve"> 2.1.1 </t>
  </si>
  <si>
    <t xml:space="preserve"> SESC-ADM-021 </t>
  </si>
  <si>
    <t>ADMINISTRAÇÃO LOCAL - SESC CONTAGEM - MURO E DRENAGEM</t>
  </si>
  <si>
    <t>UN</t>
  </si>
  <si>
    <t xml:space="preserve"> 3 </t>
  </si>
  <si>
    <t>SERVIÇOS TÉCNICOS</t>
  </si>
  <si>
    <t xml:space="preserve"> 3.1 </t>
  </si>
  <si>
    <t>PROJETO EXECUTIVO / COMPLEMENTARES / ASBUILT</t>
  </si>
  <si>
    <t xml:space="preserve"> 3.1.1 </t>
  </si>
  <si>
    <t xml:space="preserve"> SESC-STE-001 </t>
  </si>
  <si>
    <t>Copia da SETOP (ED-3123) - AS BUILT DE PROJETOS COM ÁREA ATÉ 10.000 M2</t>
  </si>
  <si>
    <t xml:space="preserve"> 3.1.2 </t>
  </si>
  <si>
    <t xml:space="preserve"> SESC-PROJ-002 </t>
  </si>
  <si>
    <t>PROJETO DE SINALIZAÇAO / DESVIO</t>
  </si>
  <si>
    <t>KM</t>
  </si>
  <si>
    <t xml:space="preserve"> 3.2 </t>
  </si>
  <si>
    <t>VISTORIA CAUTELAR</t>
  </si>
  <si>
    <t xml:space="preserve"> 3.2.1 </t>
  </si>
  <si>
    <t xml:space="preserve"> SESC-STE-019 </t>
  </si>
  <si>
    <t>LAUDO VISTORIA CAUTELAR - 500M2 &lt; ÁREA CONSTRUÍDA &lt;= 2000M2, INCLUSIVE EMISSÃO DE ANOTAÇÃO DE RESPONSABILIDADE TÉCNICA (ART)</t>
  </si>
  <si>
    <t xml:space="preserve"> 3.3 </t>
  </si>
  <si>
    <t>CONSULTORIA TÉCNICA</t>
  </si>
  <si>
    <t xml:space="preserve"> 3.3.1 </t>
  </si>
  <si>
    <t xml:space="preserve"> SESC-TEC-020 </t>
  </si>
  <si>
    <t>PARECER  GEOTÉCNICO -  NÍVEL 3</t>
  </si>
  <si>
    <t xml:space="preserve"> 3.3.2 </t>
  </si>
  <si>
    <t xml:space="preserve"> SESC-TEC-031 </t>
  </si>
  <si>
    <t>PARECER  DE SEGURANÇA -  NÍVEL 3</t>
  </si>
  <si>
    <t xml:space="preserve"> 4 </t>
  </si>
  <si>
    <t>INSTALAÇÕES PROVISÓRIAS E CANTEIRO DE OBRAS</t>
  </si>
  <si>
    <t xml:space="preserve"> 4.1 </t>
  </si>
  <si>
    <t>PLACA DE IDENTIFICAÇÃO DE OBRA</t>
  </si>
  <si>
    <t xml:space="preserve"> 4.1.1 </t>
  </si>
  <si>
    <t xml:space="preserve"> 103689 </t>
  </si>
  <si>
    <t>SINAPI</t>
  </si>
  <si>
    <t>FORNECIMENTO E INSTALAÇÃO DE PLACA DE OBRA COM CHAPA GALVANIZADA E ESTRUTURA DE MADEIRA. AF_03/2022_PS</t>
  </si>
  <si>
    <t>m²</t>
  </si>
  <si>
    <t xml:space="preserve"> 4.2 </t>
  </si>
  <si>
    <t>TAPUMES / CERCAS E FECHAMENTOS</t>
  </si>
  <si>
    <t xml:space="preserve"> 4.2.1 </t>
  </si>
  <si>
    <t xml:space="preserve"> 98459 </t>
  </si>
  <si>
    <t>TAPUME COM TELHA METÁLICA. AF_03/2024</t>
  </si>
  <si>
    <t xml:space="preserve"> 4.2.2 </t>
  </si>
  <si>
    <t xml:space="preserve"> SESC-CAN-051 </t>
  </si>
  <si>
    <t>PLOTAGEM DE ADESIVO VINIL</t>
  </si>
  <si>
    <t>M²</t>
  </si>
  <si>
    <t xml:space="preserve"> 4.2.3 </t>
  </si>
  <si>
    <t xml:space="preserve"> SESC-CAN-049 </t>
  </si>
  <si>
    <t>TELA-TAPUME DE POLIPROPILENO H= 1,20 M, INCL. BASE</t>
  </si>
  <si>
    <t>M</t>
  </si>
  <si>
    <t xml:space="preserve"> 4.2.4 </t>
  </si>
  <si>
    <t xml:space="preserve"> SESC-SPR-111 </t>
  </si>
  <si>
    <t>REMANEJAMENTO DE TAPUME</t>
  </si>
  <si>
    <t xml:space="preserve"> 4.3 </t>
  </si>
  <si>
    <t>CONTAINERS PARA ESCRITÓRIO / ALMOXARIFADO / REFEITÓRIO / VESTIÁRIO</t>
  </si>
  <si>
    <t xml:space="preserve"> 4.3.1 </t>
  </si>
  <si>
    <t xml:space="preserve"> SESC-CAN-069 </t>
  </si>
  <si>
    <t>MOBILIZAÇÃO E DESMOBILIZAÇÃO DE CONTAINER, INCLUSIVE CARGA, DESCARGA E TRANSPORTE EM CAMINHÃO CARROCERIA COM GUINDAUTO (MUNCK), EXCLUSIVE LOCAÇÃO DO CONTAINER</t>
  </si>
  <si>
    <t>un</t>
  </si>
  <si>
    <t xml:space="preserve"> 4.3.2 </t>
  </si>
  <si>
    <t xml:space="preserve"> ED-16352 </t>
  </si>
  <si>
    <t>SETOP</t>
  </si>
  <si>
    <t>LOCAÇÃO DE CONTAINER COM ISOLAMENTO TÉRMICO, TIPO 5, PARA VESTIÁRIO DE OBRA COM SETE (7) CHUVEIROS E DOIS (2) LAVATÓRIOS, COM MEDIDAS REFERENCIAIS DE (6) METROS COMPRIMENTO, (2,3) METROS LARGURA E (2,5) METROS ALTURA ÚTIL INTERNA, INCLUSIVE LIGAÇÕES ELÉTRICAS E HIDROSSANITÁRIAS INTERNAS, EXCLUSIVE MOBILIZAÇÃO/DESMOBILIZAÇÃO E LIGAÇÕES PROVISÓRIAS EXTERNAS</t>
  </si>
  <si>
    <t>mês</t>
  </si>
  <si>
    <t xml:space="preserve"> 4.3.3 </t>
  </si>
  <si>
    <t xml:space="preserve"> ED-16349 </t>
  </si>
  <si>
    <t>LOCAÇÃO DE CONTAINER COM ISOLAMENTO TÉRMICO, TIPO 2, PARA ESCRITÓRIO DE OBRA COM SANITÁRIO CONTENDO UM (1) VASO SANITÁRIO E UM (1) LAVATÓRIO, COM MEDIDAS REFERENCIAIS DE (6) METROS COMPRIMENTO, (2,3) METROS LARGURA E (2,5) METROS ALTURA ÚTIL INTERNA, INCLUSIVE AR CONDICIONADO E LIGAÇÕES ELÉTRICAS E HIDROSSANITÁRIAS INTERNAS, EXCLUSIVE MOBILIZAÇÃO/DESMOBILIZAÇÃO E LIGAÇÕES PROVISÓRIAS EXTERNAS</t>
  </si>
  <si>
    <t xml:space="preserve"> 4.3.4 </t>
  </si>
  <si>
    <t xml:space="preserve"> ED-16351 </t>
  </si>
  <si>
    <t>LOCAÇÃO DE CONTAINER COM ISOLAMENTO TÉRMICO, TIPO 4, PARA REFEITÓRIO DE OBRA, COM MEDIDAS REFERENCIAIS DE (6) METROS COMPRIMENTO, (2,3) METROS LARGURA E (2,5) METROS ALTURA ÚTIL INTERNA, INCLUSIVE LIGAÇÕES ELÉTRICAS INTERNAS, EXCLUSIVE MOBILIZAÇÃO/DESMOBILIZAÇÃO E LIGAÇÕES PROVISÓRIAS EXTERNAS</t>
  </si>
  <si>
    <t xml:space="preserve"> 4.3.5 </t>
  </si>
  <si>
    <t xml:space="preserve"> ED-16350 </t>
  </si>
  <si>
    <t>LOCAÇÃO DE CONTAINER COM ISOLAMENTO TÉRMICO, TIPO 3, PARA DEPÓSITO/FERRAMENTARIA DE OBRA, COM MEDIDAS REFERENCIAIS DE (6) METROS COMPRIMENTO, (2,3) METROS LARGURA E (2,5) METROS ALTURA ÚTIL INTERNA, INCLUSIVE LIGAÇÕES ELÉTRICAS INTERNAS, EXCLUSIVE MOBILIZAÇÃO/DESMOBILIZAÇÃO E LIGAÇÕES PROVISÓRIAS EXTERNAS</t>
  </si>
  <si>
    <t xml:space="preserve"> 4.4 </t>
  </si>
  <si>
    <t>INSTALAÇÕES PARA CANTEIRO DE OBRAS (INFRAESTRUTURA)</t>
  </si>
  <si>
    <t xml:space="preserve"> 4.4.1 </t>
  </si>
  <si>
    <t xml:space="preserve"> SESC-CAN-074 </t>
  </si>
  <si>
    <t>BANHEIRO QUÍMICO E REBOQUE PARA TRANSPORTE DE BANHEIRO QUÍMICO</t>
  </si>
  <si>
    <t>MES</t>
  </si>
  <si>
    <t xml:space="preserve"> 4.4.2 </t>
  </si>
  <si>
    <t xml:space="preserve"> SESC-CAN-046 </t>
  </si>
  <si>
    <t>LIGAÇÃO PROVISÓRIA DE ENERGIA ELÉTRICA PARA CONTAINER</t>
  </si>
  <si>
    <t xml:space="preserve"> 4.4.3 </t>
  </si>
  <si>
    <t xml:space="preserve"> SESC-CAN-74 </t>
  </si>
  <si>
    <t>MOBILIÁRIO PARA REFEITORIO (MARMITEIRO/BANCO/MESA/BEBEDOURO/EXTINTOR)</t>
  </si>
  <si>
    <t xml:space="preserve"> 4.4.4 </t>
  </si>
  <si>
    <t xml:space="preserve"> SESC-CAN-019 </t>
  </si>
  <si>
    <t>LIGAÇÃO PROVISÓRIA DE ÁGUA E ESGOTO PARA CONTAINER</t>
  </si>
  <si>
    <t xml:space="preserve"> 4.5 </t>
  </si>
  <si>
    <t>SINALIZAÇÃO DE SEGURANÇA</t>
  </si>
  <si>
    <t xml:space="preserve"> 4.5.1 </t>
  </si>
  <si>
    <t xml:space="preserve"> SESC-URB-055 </t>
  </si>
  <si>
    <t>CONE EM PVC H= 75 CM</t>
  </si>
  <si>
    <t xml:space="preserve"> 4.5.2 </t>
  </si>
  <si>
    <t xml:space="preserve"> 103697 </t>
  </si>
  <si>
    <t>FORNECIMENTO E INSTALAÇÃO DE SUPORTE DE MADEIRA PARA PLACAS DE SINALIZAÇÃO, EM BASE DE CONCRETO, COM H= DE 2,0 M E SEÇÃO DE 7,5 X 7,5 CM. AF_03/2022</t>
  </si>
  <si>
    <t xml:space="preserve"> 4.5.3 </t>
  </si>
  <si>
    <t xml:space="preserve"> SESC-CAN-077 </t>
  </si>
  <si>
    <t>PLACA DE SINALIZAÇÃO E ADVERTÊNCIA, INCLUINDO FORNECIMENTO, TRANSPORTE, INSTALAÇÃO E REMOÇÃO PARA OUTRO LOCAL DA OBRA (DP0301-01)</t>
  </si>
  <si>
    <t xml:space="preserve"> 5 </t>
  </si>
  <si>
    <t>SERVIÇOS PRELIMINARES</t>
  </si>
  <si>
    <t xml:space="preserve"> 5.1 </t>
  </si>
  <si>
    <t>LIMPEZA DE VEGETAÇÃO  - ATIVIDADE MURO E TALUDE</t>
  </si>
  <si>
    <t xml:space="preserve"> 5.1.1 </t>
  </si>
  <si>
    <t xml:space="preserve"> SESC-SPR-113 </t>
  </si>
  <si>
    <t>RASTELAMENTO DE ÁREA COM AFASTAMENTO DE ATÉ VINTE (20) METROS, EXCLUSIVE CAPINA OU ROÇADA MANUAL</t>
  </si>
  <si>
    <t xml:space="preserve"> 5.2 </t>
  </si>
  <si>
    <t>REMOÇÃO DE RAIZES DE ÁRVORE   - ATIVIDADE MURO E TALUDE</t>
  </si>
  <si>
    <t xml:space="preserve"> 5.2.1 </t>
  </si>
  <si>
    <t xml:space="preserve"> SESC-URB-116 </t>
  </si>
  <si>
    <t>REMOÇAO MECANIZADA DE RAIZES (DESTOCA) REMANESCENTE DE TRONCO DE ARVORE  ATÉ 30CM</t>
  </si>
  <si>
    <t xml:space="preserve"> 5.2.2 </t>
  </si>
  <si>
    <t xml:space="preserve"> SESC-URB-111 </t>
  </si>
  <si>
    <t>REMOÇAO MECANIZADA DE RAIZES (DESTOCA) REMANESCENTE DE TRONCO DE ARVORE 30CM</t>
  </si>
  <si>
    <t xml:space="preserve"> 5.2.3 </t>
  </si>
  <si>
    <t xml:space="preserve"> SESC-DEM-016 </t>
  </si>
  <si>
    <t>REMOÇAO DE RAIZES (DESTOCA) REMANESCENTE DE TRONCO DE ARVORE 60CM</t>
  </si>
  <si>
    <t xml:space="preserve"> 5.2.4 </t>
  </si>
  <si>
    <t xml:space="preserve"> SESC-URB-109 </t>
  </si>
  <si>
    <t>REMOÇAO MECANIZADA DE RAIZES (DESTOCA) REMANESCENTE DE TRONCO DE ARVORE 100CM</t>
  </si>
  <si>
    <t xml:space="preserve"> 6 </t>
  </si>
  <si>
    <t>DEMOLIÇÕES E REMOÇÕES   - ATIVIDADE MURO E TALUDE</t>
  </si>
  <si>
    <t xml:space="preserve"> 6.1 </t>
  </si>
  <si>
    <t>DEMOLIÇÕES E REMOÇÕES</t>
  </si>
  <si>
    <t xml:space="preserve"> 6.1.1 </t>
  </si>
  <si>
    <t xml:space="preserve"> SESC-SPR-020 </t>
  </si>
  <si>
    <t>DEMOLIÇÃO MANUAL DE CONCRETO ARMADO, INCLUSIVE AFASTAMENTO - UTILIZANDO EQUIPAMENTO</t>
  </si>
  <si>
    <t>m³</t>
  </si>
  <si>
    <t xml:space="preserve"> 6.1.2 </t>
  </si>
  <si>
    <t xml:space="preserve"> 97624 </t>
  </si>
  <si>
    <t>DEMOLIÇÃO DE ALVENARIA DE TIJOLO MACIÇO, DE FORMA MANUAL, SEM REAPROVEITAMENTO. AF_09/2023</t>
  </si>
  <si>
    <t xml:space="preserve"> 6.1.3 </t>
  </si>
  <si>
    <t xml:space="preserve"> 97625 </t>
  </si>
  <si>
    <t>DEMOLIÇÃO DE ALVENARIA PARA QUALQUER TIPO DE BLOCO, DE FORMA MECANIZADA, SEM REAPROVEITAMENTO. AF_09/2023</t>
  </si>
  <si>
    <t xml:space="preserve"> 6.1.4 </t>
  </si>
  <si>
    <t xml:space="preserve"> 97627 </t>
  </si>
  <si>
    <t>DEMOLIÇÃO DE PILARES E VIGAS EM CONCRETO ARMADO, DE FORMA MECANIZADA COM MARTELETE, SEM REAPROVEITAMENTO. AF_09/2023</t>
  </si>
  <si>
    <t xml:space="preserve"> 6.1.5 </t>
  </si>
  <si>
    <t xml:space="preserve"> 104790 </t>
  </si>
  <si>
    <t>DEMOLIÇÃO DE PISO DE CONCRETO SIMPLES, DE FORMA MECANIZADA COM MARTELETE, SEM REAPROVEITAMENTO. AF_09/2023</t>
  </si>
  <si>
    <t xml:space="preserve"> 6.1.6 </t>
  </si>
  <si>
    <t xml:space="preserve"> SESC-DEM-003 </t>
  </si>
  <si>
    <t>REMOÇÃO DE GUARDA CORPO / CORRIMÃO DE FORMA MANUAL - SEM REAPROVEITAMENTO</t>
  </si>
  <si>
    <t xml:space="preserve"> 6.1.7 </t>
  </si>
  <si>
    <t xml:space="preserve"> SESC-SER-038 </t>
  </si>
  <si>
    <t>REMOÇÃO DE GUARDA CORPO / CORRIMÃO DE FORMA MANUAL - COM REAPROVEITAMENTO</t>
  </si>
  <si>
    <t xml:space="preserve"> 6.1.8 </t>
  </si>
  <si>
    <t xml:space="preserve"> 97662 </t>
  </si>
  <si>
    <t>REMOÇÃO DE TUBULAÇÕES (TUBOS E CONEXÕES) DE ÁGUA FRIA, DE FORMA MANUAL, SEM REAPROVEITAMENTO. AF_09/2023</t>
  </si>
  <si>
    <t xml:space="preserve"> 6.1.9 </t>
  </si>
  <si>
    <t xml:space="preserve"> SESC-SPR-107 </t>
  </si>
  <si>
    <t>CALHA DE MADEIRA PARA DESCIDA DE ENTULHO</t>
  </si>
  <si>
    <t xml:space="preserve"> 6.1.10 </t>
  </si>
  <si>
    <t xml:space="preserve"> 7 </t>
  </si>
  <si>
    <t>EQUIPAMENTOS  - ATIVIDADE MURO E TALUDE</t>
  </si>
  <si>
    <t xml:space="preserve"> 7.1 </t>
  </si>
  <si>
    <t>ANDAIME</t>
  </si>
  <si>
    <t xml:space="preserve"> 7.1.1 </t>
  </si>
  <si>
    <t xml:space="preserve"> SESC-EQP-018 </t>
  </si>
  <si>
    <t>LOCAÇÃO DE ANDAIME TIPO FACHADEIRO</t>
  </si>
  <si>
    <t>M²XMÊS</t>
  </si>
  <si>
    <t xml:space="preserve"> 7.1.2 </t>
  </si>
  <si>
    <t xml:space="preserve"> 97063 </t>
  </si>
  <si>
    <t>MONTAGEM E DESMONTAGEM DE ANDAIME MODULAR FACHADEIRO, COM PISO METÁLICO, PARA EDIFÍCIOS COM MULTIPLOS PAVIMENTOS (EXCLUSIVE ANDAIME E LIMPEZA). AF_03/2024</t>
  </si>
  <si>
    <t xml:space="preserve"> 7.1.3 </t>
  </si>
  <si>
    <t xml:space="preserve"> 97062 </t>
  </si>
  <si>
    <t>COLOCAÇÃO DE TELA EM ANDAIME FACHADEIRO. AF_03/2024</t>
  </si>
  <si>
    <t xml:space="preserve"> 8 </t>
  </si>
  <si>
    <t>CONTENÇÃO - PAREDE DE CONCRETO  - ATIVIDADE MURO E TALUDE</t>
  </si>
  <si>
    <t xml:space="preserve"> 8.1 </t>
  </si>
  <si>
    <t>LOCAÇÃO DE OBRA</t>
  </si>
  <si>
    <t xml:space="preserve"> 8.1.1 </t>
  </si>
  <si>
    <t xml:space="preserve"> SESC-SPR-106 </t>
  </si>
  <si>
    <t>Locação de muro, inclusive execução de gabarito de madeira</t>
  </si>
  <si>
    <t>m</t>
  </si>
  <si>
    <t xml:space="preserve"> 8.2 </t>
  </si>
  <si>
    <t>ESCAVAÇÃO</t>
  </si>
  <si>
    <t xml:space="preserve"> 8.2.1 </t>
  </si>
  <si>
    <t xml:space="preserve"> SESC-FUN-115 </t>
  </si>
  <si>
    <t>TUBULÃO ESCAVADO MECANICAMENTE COM TRADO CURTO ACOPLADO - DN  80CM. (CÓPIA COMP. SINAPI 100898)</t>
  </si>
  <si>
    <t xml:space="preserve"> 8.2.2 </t>
  </si>
  <si>
    <t xml:space="preserve"> 96527 </t>
  </si>
  <si>
    <t>ESCAVAÇÃO MANUAL PARA VIGA BALDRAME OU SAPATA CORRIDA (INCLUINDO ESCAVAÇÃO PARA COLOCAÇÃO DE FÔRMAS). AF_01/2024</t>
  </si>
  <si>
    <t xml:space="preserve"> 8.2.3 </t>
  </si>
  <si>
    <t xml:space="preserve"> 93358 </t>
  </si>
  <si>
    <t>ESCAVAÇÃO MANUAL DE VALA. AF_09/2024</t>
  </si>
  <si>
    <t xml:space="preserve"> 8.3 </t>
  </si>
  <si>
    <t>FORMA</t>
  </si>
  <si>
    <t xml:space="preserve"> 8.3.1 </t>
  </si>
  <si>
    <t xml:space="preserve"> 100341 </t>
  </si>
  <si>
    <t>FABRICAÇÃO, MONTAGEM E DESMONTAGEM DE FÔRMA PARA CORTINA DE CONTENÇÃO, EM CHAPA DE MADEIRA COMPENSADA PLASTIFICADA, E = 18 MM, 10 UTILIZAÇÕES. AF_07/2019</t>
  </si>
  <si>
    <t xml:space="preserve"> 8.3.2 </t>
  </si>
  <si>
    <t xml:space="preserve"> 96542 </t>
  </si>
  <si>
    <t>FABRICAÇÃO, MONTAGEM E DESMONTAGEM DE FÔRMA PARA VIGA BALDRAME, EM CHAPA DE MADEIRA COMPENSADA RESINADA, E=17 MM, 4 UTILIZAÇÕES. AF_01/2024</t>
  </si>
  <si>
    <t xml:space="preserve"> 8.3.3 </t>
  </si>
  <si>
    <t xml:space="preserve"> 102040 </t>
  </si>
  <si>
    <t>MONTAGEM E DESMONTAGEM DE FÔRMA PARA ESCADAS, COM 1 LANCE E LAJE PLANA, EM MADEIRA SERRADA, 2 UTILIZAÇÕES. AF_11/2020</t>
  </si>
  <si>
    <t xml:space="preserve"> 8.3.4 </t>
  </si>
  <si>
    <t xml:space="preserve"> 92266 </t>
  </si>
  <si>
    <t>FABRICAÇÃO DE FÔRMA PARA VIGAS, EM CHAPA DE MADEIRA COMPENSADA PLASTIFICADA, E = 18 MM. AF_09/2020</t>
  </si>
  <si>
    <t xml:space="preserve"> 8.4 </t>
  </si>
  <si>
    <t>ARMAÇÃO DA FUNDAÇÃO</t>
  </si>
  <si>
    <t xml:space="preserve"> 8.4.1 </t>
  </si>
  <si>
    <t xml:space="preserve"> 95584 </t>
  </si>
  <si>
    <t>MONTAGEM DE ARMADURA TRANSVERSAL DE ESTACAS DE SEÇÃO CIRCULAR, DIÂMETRO = 6,30 MM. AF_09/2021_PS</t>
  </si>
  <si>
    <t>KG</t>
  </si>
  <si>
    <t xml:space="preserve"> 8.4.2 </t>
  </si>
  <si>
    <t xml:space="preserve"> 95578 </t>
  </si>
  <si>
    <t>MONTAGEM DE ARMADURA DE ESTACAS, DIÂMETRO = 12,5 MM. AF_09/2021_PS</t>
  </si>
  <si>
    <t xml:space="preserve"> 8.5 </t>
  </si>
  <si>
    <t>ARMAÇÃO DAS PAREDES DE CONTENÇÃO</t>
  </si>
  <si>
    <t xml:space="preserve"> 8.5.1 </t>
  </si>
  <si>
    <t xml:space="preserve"> 92882 </t>
  </si>
  <si>
    <t>ARMAÇÃO UTILIZANDO AÇO CA-25 DE 6,3 MM - MONTAGEM. AF_06/2022</t>
  </si>
  <si>
    <t xml:space="preserve"> 8.5.2 </t>
  </si>
  <si>
    <t xml:space="preserve"> 100343 </t>
  </si>
  <si>
    <t>ARMAÇÃO DE CORTINA DE CONTENÇÃO EM CONCRETO ARMADO, COM AÇO CA-50 DE 8 MM - MONTAGEM. AF_07/2019</t>
  </si>
  <si>
    <t xml:space="preserve"> 8.5.3 </t>
  </si>
  <si>
    <t xml:space="preserve"> 92885 </t>
  </si>
  <si>
    <t>ARMAÇÃO UTILIZANDO AÇO CA-25 DE 12,5 MM - MONTAGEM. AF_06/2022</t>
  </si>
  <si>
    <t xml:space="preserve"> 8.6 </t>
  </si>
  <si>
    <t>ARMAÇÃO DAS ESCADAS - TALUDE</t>
  </si>
  <si>
    <t xml:space="preserve"> 8.6.1 </t>
  </si>
  <si>
    <t xml:space="preserve"> 95943 </t>
  </si>
  <si>
    <t>ARMAÇÃO DE ESCADA, DE UMA ESTRUTURA CONVENCIONAL DE CONCRETO ARMADO UTILIZANDO AÇO CA-60 DE 5,0 MM - MONTAGEM. AF_11/2020</t>
  </si>
  <si>
    <t xml:space="preserve"> 8.6.2 </t>
  </si>
  <si>
    <t xml:space="preserve"> 95944 </t>
  </si>
  <si>
    <t>ARMAÇÃO DE ESCADA, DE UMA ESTRUTURA CONVENCIONAL DE CONCRETO ARMADO UTILIZANDO AÇO CA-50 DE 6,3 MM - MONTAGEM. AF_11/2020</t>
  </si>
  <si>
    <t xml:space="preserve"> 8.6.3 </t>
  </si>
  <si>
    <t xml:space="preserve"> 95945 </t>
  </si>
  <si>
    <t>ARMAÇÃO DE ESCADA, DE UMA ESTRUTURA CONVENCIONAL DE CONCRETO ARMADO UTILIZANDO AÇO CA-50 DE 8,0 MM - MONTAGEM. AF_11/2020</t>
  </si>
  <si>
    <t xml:space="preserve"> 8.6.4 </t>
  </si>
  <si>
    <t xml:space="preserve"> 95946 </t>
  </si>
  <si>
    <t>ARMAÇÃO DE ESCADA, DE UMA ESTRUTURA CONVENCIONAL DE CONCRETO ARMADO UTILIZANDO AÇO CA-50 DE 10,0 MM - MONTAGEM. AF_11/2020</t>
  </si>
  <si>
    <t xml:space="preserve"> 8.6.5 </t>
  </si>
  <si>
    <t xml:space="preserve"> 95947 </t>
  </si>
  <si>
    <t>ARMAÇÃO DE ESCADA, DE UMA ESTRUTURA CONVENCIONAL DE CONCRETO ARMADO UTILIZANDO AÇO CA-50 DE 12,5 MM - MONTAGEM. AF_11/2020</t>
  </si>
  <si>
    <t xml:space="preserve"> 8.7 </t>
  </si>
  <si>
    <t>CONCRETO</t>
  </si>
  <si>
    <t xml:space="preserve"> 8.7.1 </t>
  </si>
  <si>
    <t xml:space="preserve"> 94968 </t>
  </si>
  <si>
    <t>CONCRETO MAGRO PARA LASTRO, TRAÇO 1:4,5:4,5 (EM MASSA SECA DE CIMENTO/ AREIA MÉDIA/ BRITA 1) - PREPARO MECÂNICO COM BETONEIRA 600 L. AF_05/2021</t>
  </si>
  <si>
    <t xml:space="preserve"> 8.7.2 </t>
  </si>
  <si>
    <t xml:space="preserve"> SESC-EST-042 </t>
  </si>
  <si>
    <t>CONCRETAGEM DE ESTRUTURAS EM CONCRETO USINADO BOMBEADO DE 25 MPA</t>
  </si>
  <si>
    <t>M³</t>
  </si>
  <si>
    <t xml:space="preserve"> 8.8 </t>
  </si>
  <si>
    <t>JUNTA DE DILATAÇÃO / MOVIMENTAÇÃO / ESTRUTURAL</t>
  </si>
  <si>
    <t xml:space="preserve"> 8.8.1 </t>
  </si>
  <si>
    <t xml:space="preserve"> SESC-EST-082 </t>
  </si>
  <si>
    <t>JUNTA DE DILATAÇÃO/MOVIMENTAÇÃO UTILIZANDO ISOPOR 2CM</t>
  </si>
  <si>
    <t xml:space="preserve"> 8.9 </t>
  </si>
  <si>
    <t>PONTOS DE ÁGUA EM MURO</t>
  </si>
  <si>
    <t xml:space="preserve"> 8.9.1 </t>
  </si>
  <si>
    <t xml:space="preserve"> 101618 </t>
  </si>
  <si>
    <t>PREPARO DE FUNDO DE VALA COM LARGURA MENOR QUE 1,5 M, COM CAMADA DE AREIA, LANÇAMENTO MANUAL. AF_08/2020</t>
  </si>
  <si>
    <t xml:space="preserve"> 8.9.2 </t>
  </si>
  <si>
    <t xml:space="preserve"> 105260 </t>
  </si>
  <si>
    <t>ASSENTAMENTO E FORNECIMENTO DE TUBO DE PVC PBA PARA REDE DE ÁGUA, DN 50, JUNTA ELÁSTICA INTEGRADA, INSTALADO EM LOCAL COM NÍVEL ALTO DE INTERFERÊNCIAS (INCLUI FORNECIMENTO). AF_05/2024</t>
  </si>
  <si>
    <t xml:space="preserve"> 8.9.3 </t>
  </si>
  <si>
    <t xml:space="preserve"> 86916 </t>
  </si>
  <si>
    <t>TORNEIRA PLÁSTICA 3/4" PARA TANQUE - FORNECIMENTO E INSTALAÇÃO. AF_01/2020</t>
  </si>
  <si>
    <t xml:space="preserve"> 8.9.4 </t>
  </si>
  <si>
    <t xml:space="preserve"> 104737 </t>
  </si>
  <si>
    <t>REATERRO MANUAL DE VALAS, COM PLACA VIBRATÓRIA. AF_08/2023</t>
  </si>
  <si>
    <t xml:space="preserve"> 8.10 </t>
  </si>
  <si>
    <t>DRENAGEM DA CONTENÇÃO</t>
  </si>
  <si>
    <t xml:space="preserve"> 8.10.1 </t>
  </si>
  <si>
    <t xml:space="preserve"> 102989 </t>
  </si>
  <si>
    <t>CANALETA MEIA CANA PRÉ-MOLDADA DE CONCRETO (D = 20 CM) - FORNECIMENTO E INSTALAÇÃO. AF_08/2021</t>
  </si>
  <si>
    <t xml:space="preserve"> 8.10.2 </t>
  </si>
  <si>
    <t xml:space="preserve"> 102704 </t>
  </si>
  <si>
    <t>TUBO DE PEAD CORRUGADO PERFURADO, DN 100 MM, PARA DRENO - FORNECIMENTO E ASSENTAMENTO. AF_07/2021</t>
  </si>
  <si>
    <t xml:space="preserve"> 8.10.3 </t>
  </si>
  <si>
    <t xml:space="preserve"> SESC-EST-026 </t>
  </si>
  <si>
    <t>FORNECIMENTO E INSTALAÇÃO DE MATERIAL DRENANTE MACDRAIN</t>
  </si>
  <si>
    <t xml:space="preserve"> 8.11 </t>
  </si>
  <si>
    <t>REATERRO</t>
  </si>
  <si>
    <t xml:space="preserve"> 8.11.1 </t>
  </si>
  <si>
    <t xml:space="preserve"> 93382 </t>
  </si>
  <si>
    <t>REATERRO MANUAL DE VALAS, COM COMPACTADOR DE SOLOS DE PERCUSSÃO. AF_08/2023</t>
  </si>
  <si>
    <t xml:space="preserve"> 8.12 </t>
  </si>
  <si>
    <t>RIP RAP</t>
  </si>
  <si>
    <t xml:space="preserve"> 8.12.1 </t>
  </si>
  <si>
    <t xml:space="preserve"> 021084 </t>
  </si>
  <si>
    <t>SBC</t>
  </si>
  <si>
    <t>CONTENCAO SOLO/CIMENTO 1:10(ARGILA) EM SACOS PLASTICOS 15kg</t>
  </si>
  <si>
    <t xml:space="preserve"> 8.13 </t>
  </si>
  <si>
    <t>SERRALHERIA</t>
  </si>
  <si>
    <t xml:space="preserve"> 8.13.1 </t>
  </si>
  <si>
    <t xml:space="preserve"> SESC-SER-039 </t>
  </si>
  <si>
    <t>INSTALAÇÃO - GUARDA-CORPO (EXT. H=1,30M) EM AÇO GALVANIZADO D=2" - ESPAÇAMENTO MÁXIMO DE 15CM</t>
  </si>
  <si>
    <t xml:space="preserve"> 8.13.2 </t>
  </si>
  <si>
    <t xml:space="preserve"> SESC-ESQ-005 </t>
  </si>
  <si>
    <t>Copia da SBC (111632) - PORTÃO DUAS FOLHAS COMPLETO COM DIMENSÃO DE 1,80X2,10M CONFECCIONADO EM LAMBRIL CHAPA LGA-02 AÇO GALVANIZADO DOBRADO EM 10CM NA VERTICAL.</t>
  </si>
  <si>
    <t xml:space="preserve"> 9 </t>
  </si>
  <si>
    <t>VEDAÇÃO - MURO EXTERNO  - ATIVIDADE MURO E TALUDE</t>
  </si>
  <si>
    <t xml:space="preserve"> 9.1 </t>
  </si>
  <si>
    <t>GRADIL</t>
  </si>
  <si>
    <t xml:space="preserve"> 9.1.1 </t>
  </si>
  <si>
    <t xml:space="preserve"> SESC-URB-007 </t>
  </si>
  <si>
    <t>FORNECIMENTO E INSTALAÇÃO DE GRADIL EM PAINÉIS DE ARAME GALVANIZADO, REVESTIDO COM PINTURA ELETROSTÁTICA COR VERDE, ALTURA ACABADA DE 160CM, COM MALHA (LXH) DE 5X20CM, DIÂMETRO DO ARAME DE 5MM, INCLUINDO POSTES EM CHAPA DE AÇO ZINCADA, GALVANIZADA REVESTIDA COM PINTURA ELETROSTÁTICA NA COR VERDE COM ESPESSURA MÍNIMA DE 120 MICROMETROS, SEÇÃO DO POSTE DE 40MMX60MM, ALTURA DE 2,50M, POSTES A CADA 2,50 METROS. INCLUINDO TODOS OS ACESSÓRIOS DE FIXAÇÃO E PEÇAS PARA ACABAMENTO.</t>
  </si>
  <si>
    <t xml:space="preserve"> 9.2 </t>
  </si>
  <si>
    <t>ALVENARIA</t>
  </si>
  <si>
    <t xml:space="preserve"> 9.2.1 </t>
  </si>
  <si>
    <t xml:space="preserve"> 89472 </t>
  </si>
  <si>
    <t>ALVENARIA DE BLOCOS DE CONCRETO ESTRUTURAL 14X19X39 CM (ESPESSURA 14 CM), FBK = 14 MPA, UTILIZANDO COLHER DE PEDREIRO. AF_10/2022</t>
  </si>
  <si>
    <t xml:space="preserve"> 9.2.2 </t>
  </si>
  <si>
    <t xml:space="preserve"> SESC-FUN-027 </t>
  </si>
  <si>
    <t>Copia da SETOP (ED-20754) - TELA SOLDADA PARA LIGAÇÃO E PREVENÇÃO DE TRINCA EM ALVENARIA/ESTRUTURA, INCLUSIVE PINOS DE FIXAÇÃO, EXCLUSIVE REBOCO</t>
  </si>
  <si>
    <t xml:space="preserve"> 9.3 </t>
  </si>
  <si>
    <t>CHAPISCO</t>
  </si>
  <si>
    <t xml:space="preserve"> 9.3.1 </t>
  </si>
  <si>
    <t xml:space="preserve"> SESC-REV-321 </t>
  </si>
  <si>
    <t>CHAPISCO RÚSTICO - CHAPISCO GROSSO - CIMENTO E AREIA 1:3 (COM BRITA Nº0) - FABRICADO EM BETONEIRA 400L</t>
  </si>
  <si>
    <t xml:space="preserve"> 9.4 </t>
  </si>
  <si>
    <t>PINTURA</t>
  </si>
  <si>
    <t xml:space="preserve"> 9.4.1 </t>
  </si>
  <si>
    <t xml:space="preserve"> SESC-REV-221 </t>
  </si>
  <si>
    <t>APLICAÇÃO DE FUNDO SELADOR ACRÍLICO EM PAREDES EXTERNAS DE CASAS COM PULVERIZADOR.</t>
  </si>
  <si>
    <t xml:space="preserve"> 9.4.2 </t>
  </si>
  <si>
    <t xml:space="preserve"> SESC-REV-222 </t>
  </si>
  <si>
    <t>APLICAÇÃO COM PULVERIZADOR DE PINTURA COM TINTA TEXTURIZADA ACRÍLICA EM PAREDES EXTERNAS DE CASAS, UMA COR. AF_03/2024</t>
  </si>
  <si>
    <t xml:space="preserve"> 9.4.3 </t>
  </si>
  <si>
    <t xml:space="preserve"> SESC-PIN-006 </t>
  </si>
  <si>
    <t>PINTURA DE DEMARCAÇÃO DE VAGA COM TINTA ACRÍLICA SUMACRIL TRÁFEGO OU SIMILAR, COR AMARELA, E = 10 CM, CONSIDERADO DUAS DEMÃOS, APLICAÇÃO MANUAL CONFORME CADERNO DE ESPECIFICAÇÃO</t>
  </si>
  <si>
    <t xml:space="preserve"> 9.5 </t>
  </si>
  <si>
    <t>CERCAMENTO</t>
  </si>
  <si>
    <t xml:space="preserve"> 9.5.1 </t>
  </si>
  <si>
    <t xml:space="preserve"> 105128 </t>
  </si>
  <si>
    <t>INSTALAÇÃO DE CONCERTINA FLAT, ESPIRAL DE 300 MM. AF_03/2024</t>
  </si>
  <si>
    <t xml:space="preserve"> 9.5.2 </t>
  </si>
  <si>
    <t xml:space="preserve"> SESC-URB-117 </t>
  </si>
  <si>
    <t>FORNECIMENTO E INSTALAÇÃO DE FIOS DE ARAME FARPADO Nº 14 CLASSE 250 - FORNECIMENTO E INSTALAÇÃO. AF_05/2020</t>
  </si>
  <si>
    <t xml:space="preserve"> 9.5.3 </t>
  </si>
  <si>
    <t xml:space="preserve"> SESC-URB-052 </t>
  </si>
  <si>
    <t>CHAPEU DE MURO PADRAO SUCECAP</t>
  </si>
  <si>
    <t xml:space="preserve"> 10 </t>
  </si>
  <si>
    <t>PAISAGISMO</t>
  </si>
  <si>
    <t xml:space="preserve"> 10.1 </t>
  </si>
  <si>
    <t>VEGETAÇÃO PASSEIO E TALUDE - ENTRE PORTARIA 01 E 02</t>
  </si>
  <si>
    <t xml:space="preserve"> 10.1.1 </t>
  </si>
  <si>
    <t xml:space="preserve"> SESC-PSG-055 </t>
  </si>
  <si>
    <t>FORNECIMENTO TERRA VEGETAL  PARA PROTECAO DE SOLO</t>
  </si>
  <si>
    <t xml:space="preserve"> 10.1.2 </t>
  </si>
  <si>
    <t xml:space="preserve"> 98504 </t>
  </si>
  <si>
    <t>PLANTIO DE GRAMA BATATAIS EM PLACAS. AF_07/2024</t>
  </si>
  <si>
    <t xml:space="preserve"> 10.1.3 </t>
  </si>
  <si>
    <t xml:space="preserve"> SESC-PSG-139 </t>
  </si>
  <si>
    <t>FORNECIMENTO E PLANTIO DE MUDAS - MARANTA ZEBRINA - NOME CIENTÍFICO CALATHEA ZEBRINA PORTE PLANTIO = 0,10 a 0,30m</t>
  </si>
  <si>
    <t xml:space="preserve"> 10.1.4 </t>
  </si>
  <si>
    <t xml:space="preserve"> SESC-PSG-140 </t>
  </si>
  <si>
    <t>FORNECIMENTO E PLANTIO DE MUDAS -  JASMINS BRANCO - NOME CIENTÍFICO JASMINUM L.</t>
  </si>
  <si>
    <t xml:space="preserve"> 10.1.5 </t>
  </si>
  <si>
    <t xml:space="preserve"> SESC-PSG-142 </t>
  </si>
  <si>
    <t>FORNECIMENTO E PLANTIO DE MUDAS -  JASMINS AMARELO- NOME CIENTÍFICO JASMINUM L.</t>
  </si>
  <si>
    <t xml:space="preserve"> 10.1.6 </t>
  </si>
  <si>
    <t xml:space="preserve"> SESC-PSG-143 </t>
  </si>
  <si>
    <t>FORNECIMENTO E PLANTIO DE MUDAS - AGAPANTO BRANCO  - NOME CIENTÍFICO AGAPANTHUS AFRICANUS</t>
  </si>
  <si>
    <t xml:space="preserve"> 10.1.7 </t>
  </si>
  <si>
    <t xml:space="preserve"> SESC-PSG-144 </t>
  </si>
  <si>
    <t>FORNECIMENTO E PLANTIO DE MUDAS - AGAPANTO AZUL  - NOME CIENTÍFICO AGAPANTHUS AFRICANUS</t>
  </si>
  <si>
    <t xml:space="preserve"> 10.1.8 </t>
  </si>
  <si>
    <t xml:space="preserve"> SESC-PSG-146 </t>
  </si>
  <si>
    <t>FORNECIMENTO E PLANTIO DE MUDAS - LIRIOS AMARELO  - NOME CIENTÍFICO LILIUM</t>
  </si>
  <si>
    <t xml:space="preserve"> 10.1.9 </t>
  </si>
  <si>
    <t xml:space="preserve"> SESC-PSG-086 </t>
  </si>
  <si>
    <t>FORNECIMENTO E PLANTIO DE MUDAS - QUARESMEIRA - TIBOUCHINA GRANULOSA</t>
  </si>
  <si>
    <t xml:space="preserve"> 10.1.10 </t>
  </si>
  <si>
    <t xml:space="preserve"> SESC-PSG-145 </t>
  </si>
  <si>
    <t>FORNECIMENTO E PLANTIO DE MUDAS - CABELEIRA DE VELHO BRANCO  - NOME CIENTÍFICO EUPHORBIA LEUCOCEPHALA</t>
  </si>
  <si>
    <t xml:space="preserve"> 10.1.11 </t>
  </si>
  <si>
    <t xml:space="preserve"> SESC-PSG-129 </t>
  </si>
  <si>
    <t>FORNECIMENTO E PLANTIO DE MUDAS MANACÁ DA SERRA - TIBOUCHINA MUTABILIS-  H = 1,2m</t>
  </si>
  <si>
    <t xml:space="preserve"> 10.1.12 </t>
  </si>
  <si>
    <t xml:space="preserve"> SESC-PSG-141 </t>
  </si>
  <si>
    <t>FORNECIMENTO E PLANTIO DE MUDAS PONSETIA VERMELHO  - NOME CIENTÍFICO EUPHORBIA PULCHERRIMA</t>
  </si>
  <si>
    <t xml:space="preserve"> 10.1.13 </t>
  </si>
  <si>
    <t xml:space="preserve"> SESC-PSG-078 </t>
  </si>
  <si>
    <t>FORNECIMENTO E PLANTIO DE MUDAS - JACARANDÁ DE MINAS - JACARANDA CUSPIDIFOLIA</t>
  </si>
  <si>
    <t xml:space="preserve"> 10.1.14 </t>
  </si>
  <si>
    <t xml:space="preserve"> SESC-PSG-147 </t>
  </si>
  <si>
    <t>FORNECIMENTO E PLANTIO DE MUDAS - IPÊ AMARELO  - NOME CIENTÍFICO HANDROANTHUS ALBUS</t>
  </si>
  <si>
    <t xml:space="preserve"> 11 </t>
  </si>
  <si>
    <t>PASSEIO</t>
  </si>
  <si>
    <t xml:space="preserve"> 11.1 </t>
  </si>
  <si>
    <t>DEMOLIÇÃO DO PASSEIO EXISTENTE</t>
  </si>
  <si>
    <t xml:space="preserve"> 11.1.1 </t>
  </si>
  <si>
    <t xml:space="preserve"> SESC-DEM-011 </t>
  </si>
  <si>
    <t>DEMOLIÇÃO DE ELEMENTOS DE FUNDAÇÃO EM CONCRETO ARMADO, DE FORMA MECANIZADA COM MARTELETE, SEM REAPROVEITAMENTO</t>
  </si>
  <si>
    <t xml:space="preserve"> 11.1.2 </t>
  </si>
  <si>
    <t xml:space="preserve"> SESC-URB-039 </t>
  </si>
  <si>
    <t>RETIRADA DE MEIO FIO SEM REAPROVEITAMENTO</t>
  </si>
  <si>
    <t xml:space="preserve"> 11.2 </t>
  </si>
  <si>
    <t>CONTRAPISO / PISO (PASSEIO) CIMENTADO LISO</t>
  </si>
  <si>
    <t xml:space="preserve"> 11.2.1 </t>
  </si>
  <si>
    <t xml:space="preserve"> SESC-URB-038 </t>
  </si>
  <si>
    <t>EXECUÇÃO DE PASSEIO (CALÇADA) OU PISO DE CONCRETO COM CONCRETO USINADO ACABAMENTO CONVENCIONAL, COM JUNTA DE DILATAÇÃO ESPESSURA 6 CM, ARMADO. AF_08/2022</t>
  </si>
  <si>
    <t xml:space="preserve"> 11.2.2 </t>
  </si>
  <si>
    <t xml:space="preserve"> SESC-REV-29 </t>
  </si>
  <si>
    <t>PISO PODOTÁTIL DE CONCRETO, DIRECIONAL, APLICADO EM PISO (25X25CM) COM JUNTA SECA, COR VERMELHO/AMARELO, ASSENTAMENTO COM ARGAMASSA INDUSTRIALIZADA, INCLUSIVE FORNECIMENTO E INSTALAÇÃO</t>
  </si>
  <si>
    <t xml:space="preserve"> 11.2.3 </t>
  </si>
  <si>
    <t xml:space="preserve"> 92396 </t>
  </si>
  <si>
    <t>EXECUÇÃO DE PASSEIO EM PISO INTERTRAVADO, COM BLOCO RETANGULAR COR NATURAL DE 20 X 10 CM, ESPESSURA 6 CM. AF_10/2022</t>
  </si>
  <si>
    <t xml:space="preserve"> 11.3 </t>
  </si>
  <si>
    <t>MEIO FIO E CORDÃO</t>
  </si>
  <si>
    <t xml:space="preserve"> 11.3.1 </t>
  </si>
  <si>
    <t xml:space="preserve"> 94279 </t>
  </si>
  <si>
    <t>ASSENTAMENTO DE GUIA (MEIO-FIO) EM TRECHO RETO, CONFECCIONADA EM CONCRETO PRÉ-FABRICADO, DIMENSÕES 39X6,5X6,5X19 CM (COMPRIMENTO X BASE INFERIOR X BASE SUPERIOR X ALTURA), PARA DELIMITAÇÃO DE JARDINS, PRAÇAS OU PASSEIOS. AF_01/2024</t>
  </si>
  <si>
    <t xml:space="preserve"> 11.3.2 </t>
  </si>
  <si>
    <t xml:space="preserve"> 94280 </t>
  </si>
  <si>
    <t>ASSENTAMENTO DE GUIA (MEIO-FIO) EM TRECHO CURVO, CONFECCIONADA EM CONCRETO PRÉ-FABRICADO, DIMENSÕES 39X6,5X6,5X19 CM (COMPRIMENTO X BASE INFERIOR X BASE SUPERIOR X ALTURA), PARA DELIMITAÇÃO DE JARDINS, PRAÇAS OU PASSEIOS. AF_01/2024</t>
  </si>
  <si>
    <t xml:space="preserve"> 11.3.3 </t>
  </si>
  <si>
    <t xml:space="preserve"> 94273 </t>
  </si>
  <si>
    <t>ASSENTAMENTO DE GUIA (MEIO-FIO) EM TRECHO RETO, CONFECCIONADA EM CONCRETO PRÉ-FABRICADO, DIMENSÕES 100X15X13X30 CM (COMPRIMENTO X BASE INFERIOR X BASE SUPERIOR X ALTURA). AF_01/2024</t>
  </si>
  <si>
    <t xml:space="preserve"> 11.3.4 </t>
  </si>
  <si>
    <t xml:space="preserve"> 94274 </t>
  </si>
  <si>
    <t>ASSENTAMENTO DE GUIA (MEIO-FIO) EM TRECHO CURVO, CONFECCIONADA EM CONCRETO PRÉ-FABRICADO, DIMENSÕES 100X15X13X30 CM (COMPRIMENTO X BASE INFERIOR X BASE SUPERIOR X ALTURA). AF_01/2024</t>
  </si>
  <si>
    <t xml:space="preserve"> 12 </t>
  </si>
  <si>
    <t>REDE DE DRENAGEM - MICRO BACIAS 01, 02 E 03</t>
  </si>
  <si>
    <t xml:space="preserve"> 12.1 </t>
  </si>
  <si>
    <t>SERVIÇOS PRELIMINARES - ATIVIDADE: REDE DE DRENAGEM</t>
  </si>
  <si>
    <t xml:space="preserve"> 12.1.1 </t>
  </si>
  <si>
    <t xml:space="preserve"> 99063 </t>
  </si>
  <si>
    <t>LOCAÇÃO DE REDE DE ÁGUA OU ESGOTO. AF_03/2024</t>
  </si>
  <si>
    <t xml:space="preserve"> 12.2 </t>
  </si>
  <si>
    <t>DEMOLIÇÕES E REMOÇÕES  - ATIVIDADE: REDE DE DRENAGEM</t>
  </si>
  <si>
    <t xml:space="preserve"> 12.2.1 </t>
  </si>
  <si>
    <t xml:space="preserve"> 97636 </t>
  </si>
  <si>
    <t>DEMOLIÇÃO PARCIAL DE PAVIMENTO ASFÁLTICO, DE FORMA MECANIZADA, SEM REAPROVEITAMENTO. AF_09/2023</t>
  </si>
  <si>
    <t xml:space="preserve"> 12.2.2 </t>
  </si>
  <si>
    <t xml:space="preserve"> SESC-SPR-057 </t>
  </si>
  <si>
    <t>DEMOLIÇÃO DE CALÇAMENTO POLIÉDRICO,  SEM REAPROVEITAMENTO</t>
  </si>
  <si>
    <t xml:space="preserve"> 12.2.3 </t>
  </si>
  <si>
    <t xml:space="preserve"> 104796 </t>
  </si>
  <si>
    <t>DEMOLIÇÃO DE GUIAS, SARJETAS OU SARJETÕES, DE FORMA MECANIZADA, SEM REAPROVEITAMENTO. AF_09/2023</t>
  </si>
  <si>
    <t xml:space="preserve"> 12.3 </t>
  </si>
  <si>
    <t>ESCAVAÇÃO  - ATIVIDADE: REDE DE DRENAGEM</t>
  </si>
  <si>
    <t xml:space="preserve"> 12.3.1 </t>
  </si>
  <si>
    <t xml:space="preserve"> 90100 </t>
  </si>
  <si>
    <t>ESCAVAÇÃO MECANIZADA DE VALA COM PROF. ATÉ 1,5 M (MÉDIA MONTANTE E JUSANTE/UMA COMPOSIÇÃO POR TRECHO), RETROESCAV. (0,26 M3), LARG. DE 0,8 M A 1,5 M, EM SOLO DE 1A CATEGORIA, EM LOCAIS COM ALTO NÍVEL DE INTERFERÊNCIA. AF_09/2024</t>
  </si>
  <si>
    <t xml:space="preserve"> 12.3.2 </t>
  </si>
  <si>
    <t xml:space="preserve"> 90102 </t>
  </si>
  <si>
    <t>ESCAVAÇÃO MECANIZADA DE VALA COM PROF. MAIOR QUE 1,5 M ATÉ 3,0 M (MÉDIA MONTANTE E JUSANTE/UMA COMPOSIÇÃO POR TRECHO), RETROESCAV. (0,26 M3), LARGURA DE 0,8 M A 1,5 M, EM SOLO DE 1A CATEGORIA, EM LOCAIS COM ALTO NÍVEL DE INTERFERÊNCIA. AF_09/2024</t>
  </si>
  <si>
    <t xml:space="preserve"> 12.3.3 </t>
  </si>
  <si>
    <t xml:space="preserve"> SESC-SPR-109 </t>
  </si>
  <si>
    <t>ESCAVAÇÃO MECANIZADA DE VALA COM PROF. MAIOR QUE 1,5 M ATÉ 3,0 M (MÉDIA MONTANTE E JUSANTE/UMA COMPOSIÇÃO POR TRECHO), RETROESCAV. (0,26 M3), LARGURA DE 1,5 M A 2 M, EM SOLO DE 1A CATEGORIA, EM LOCAIS COM ALTO NÍVEL DE INTERFERÊNCIA. AF_09/2024</t>
  </si>
  <si>
    <t xml:space="preserve"> 12.3.4 </t>
  </si>
  <si>
    <t xml:space="preserve"> SESC-SPR-110 </t>
  </si>
  <si>
    <t>ESCAVACAO DE SOLO MOLE EM PROFUNDIDADE &gt; 3,50 METROS &lt;= 5,50 METROS</t>
  </si>
  <si>
    <t xml:space="preserve"> 12.3.5 </t>
  </si>
  <si>
    <t xml:space="preserve"> SESC-SPR-112 </t>
  </si>
  <si>
    <t>ESCAVAÇÃO E CARGA MECANIZADA COM PÁ CARREGADEIRA EM MATERIAL DE 2ª CATEGORIA</t>
  </si>
  <si>
    <t xml:space="preserve"> 12.4 </t>
  </si>
  <si>
    <t>ESCORAMENTO  - ATIVIDADE: REDE DE DRENAGEM</t>
  </si>
  <si>
    <t xml:space="preserve"> 12.4.1 </t>
  </si>
  <si>
    <t xml:space="preserve"> SESC-EST-129 </t>
  </si>
  <si>
    <t>ESCORAMENTO DE VALA, TIPO BLINDAGEM- EXECUÇÃO, INCLUSIVE MATERIAL. AF_08/2020</t>
  </si>
  <si>
    <t xml:space="preserve"> 12.4.2 </t>
  </si>
  <si>
    <t xml:space="preserve"> 101585 </t>
  </si>
  <si>
    <t>ESCORAMENTO DE VALA, TIPO CONTÍNUO, COM PROFUNDIDADE DE 1,5 A 3,0 M, LARGURA MAIOR OU IGUAL A 1,5 M E MENOR QUE 2,5 M. AF_08/2020</t>
  </si>
  <si>
    <t xml:space="preserve"> 12.5 </t>
  </si>
  <si>
    <t>PREPARO DE FUNDO DE VALA  - ATIVIDADE: REDE DE DRENAGEM</t>
  </si>
  <si>
    <t xml:space="preserve"> 12.5.1 </t>
  </si>
  <si>
    <t xml:space="preserve"> 101616 </t>
  </si>
  <si>
    <t>PREPARO DE FUNDO DE VALA COM LARGURA MENOR QUE 1,5 M (ACERTO DO SOLO NATURAL). AF_08/2020</t>
  </si>
  <si>
    <t xml:space="preserve"> 12.6 </t>
  </si>
  <si>
    <t>MANILHAS DE CONCRETO  - ATIVIDADE: REDE DE DRENAGEM</t>
  </si>
  <si>
    <t xml:space="preserve"> 12.6.1 </t>
  </si>
  <si>
    <t xml:space="preserve"> 92219 </t>
  </si>
  <si>
    <t>TUBO DE CONCRETO PARA REDES COLETORAS DE ÁGUAS PLUVIAIS, DIÂMETRO DE 400 MM, JUNTA RÍGIDA, INSTALADO EM LOCAL COM ALTO NÍVEL DE INTERFERÊNCIAS - FORNECIMENTO E ASSENTAMENTO. AF_03/2024</t>
  </si>
  <si>
    <t xml:space="preserve"> 12.6.2 </t>
  </si>
  <si>
    <t xml:space="preserve"> 92221 </t>
  </si>
  <si>
    <t>TUBO DE CONCRETO PARA REDES COLETORAS DE ÁGUAS PLUVIAIS, DIÂMETRO DE 600 MM, JUNTA RÍGIDA, INSTALADO EM LOCAL COM ALTO NÍVEL DE INTERFERÊNCIAS - FORNECIMENTO E ASSENTAMENTO. AF_03/2024</t>
  </si>
  <si>
    <t xml:space="preserve"> 12.6.3 </t>
  </si>
  <si>
    <t xml:space="preserve"> 92223 </t>
  </si>
  <si>
    <t>TUBO DE CONCRETO PARA REDES COLETORAS DE ÁGUAS PLUVIAIS, DIÂMETRO DE 800 MM, JUNTA RÍGIDA, INSTALADO EM LOCAL COM ALTO NÍVEL DE INTERFERÊNCIAS - FORNECIMENTO E ASSENTAMENTO. AF_03/2024</t>
  </si>
  <si>
    <t xml:space="preserve"> 12.7 </t>
  </si>
  <si>
    <t>CAIXAS DE PASSAGEM / POÇO DE VISITA / BOCA DE LOBO  - ATIVIDADE: REDE DE DRENAGEM</t>
  </si>
  <si>
    <t xml:space="preserve"> 12.7.1 </t>
  </si>
  <si>
    <t xml:space="preserve"> 99244 </t>
  </si>
  <si>
    <t>BASE PARA POÇO DE VISITA RETANGULAR PARA DRENAGEM, EM ALVENARIA COM BLOCOS DE CONCRETO, DIMENSÕES INTERNAS = 1,5X2 M, PROFUNDIDADE = 1,40 M, EXCLUINDO TAMPÃO. AF_12/2020_PA</t>
  </si>
  <si>
    <t xml:space="preserve"> 12.7.2 </t>
  </si>
  <si>
    <t xml:space="preserve"> SESC-DRE-111 </t>
  </si>
  <si>
    <t>CHAMINÉ CIRCULAR PARA POÇO DE VISITA PARA DRENAGEM, EM CONCRETO PRÉ-MOLDADO, DIÂMETRO INTERNO = 0,6 M. AF_12/2020 - INCLUINDO ESCADAS DE ACESSO</t>
  </si>
  <si>
    <t xml:space="preserve"> 12.7.3 </t>
  </si>
  <si>
    <t xml:space="preserve"> 98114 </t>
  </si>
  <si>
    <t>TAMPA CIRCULAR PARA ESGOTO E DRENAGEM, EM FERRO FUNDIDO, DIÂMETRO INTERNO = 0,6 M. AF_12/2020</t>
  </si>
  <si>
    <t xml:space="preserve"> 12.7.4 </t>
  </si>
  <si>
    <t xml:space="preserve"> 2003634 </t>
  </si>
  <si>
    <t>SICRO3</t>
  </si>
  <si>
    <t>Boca de lobo dupla - grelha de concreto - BLDG 01 - areia e brita comerciais</t>
  </si>
  <si>
    <t xml:space="preserve"> 12.7.5 </t>
  </si>
  <si>
    <t xml:space="preserve"> SESC-HID-355 </t>
  </si>
  <si>
    <t>LIMPEZA MANUAL DE VEGETAÇÃO EM BOCA DE LOBO E COLOCAÇÃO DE TELA DE PROTEÇÃO</t>
  </si>
  <si>
    <t xml:space="preserve"> 12.8 </t>
  </si>
  <si>
    <t>FORMA E DESFORMA  - ATIVIDADE: REDE DE DRENAGEM</t>
  </si>
  <si>
    <t xml:space="preserve"> 12.8.1 </t>
  </si>
  <si>
    <t xml:space="preserve"> SESC-HID-356 </t>
  </si>
  <si>
    <t>FORMA PARA ALA DE REDE TUBULAR EM CHAPA DE MADEIRA COMPENSADA RESINADA 12MM, TRAVAMENTO METÁLICO, 3 APROVEITAMENTOS - FABRICAÇÃO, MONTAGEM E DESMONTAGEM</t>
  </si>
  <si>
    <t xml:space="preserve"> 12.8.2 </t>
  </si>
  <si>
    <t xml:space="preserve"> SESC-EST-224 </t>
  </si>
  <si>
    <t>FÔRMA E DESFORMA PARA CORTINA DE CONCRETO OU PAREDE ESTRUTURAL (VIGA PAREDE), ALTURA MÁXIMA DE 360CM, COM CHAPA DE COMPENSADO PLASTIFICADO, ESP. 18MM, REAPROVEITAMENTO (3X), INCLUSIVE TRAVAMENTO COM TIRANTES EM ARAME E ESCORA PARA PRUMO EM MADEIRA</t>
  </si>
  <si>
    <t xml:space="preserve"> 12.9 </t>
  </si>
  <si>
    <t>ARMAÇÃO  - ATIVIDADE: REDE DE DRENAGEM</t>
  </si>
  <si>
    <t xml:space="preserve"> 12.9.1 </t>
  </si>
  <si>
    <t xml:space="preserve"> 92768 </t>
  </si>
  <si>
    <t>ARMAÇÃO DE LAJE DE ESTRUTURA CONVENCIONAL DE CONCRETO ARMADO UTILIZANDO AÇO CA-60 DE 5,0 MM - MONTAGEM. AF_06/2022</t>
  </si>
  <si>
    <t xml:space="preserve"> 12.9.2 </t>
  </si>
  <si>
    <t xml:space="preserve"> 12.9.3 </t>
  </si>
  <si>
    <t xml:space="preserve"> 92883 </t>
  </si>
  <si>
    <t>ARMAÇÃO UTILIZANDO AÇO CA-25 DE 8,0 MM - MONTAGEM. AF_06/2022</t>
  </si>
  <si>
    <t xml:space="preserve"> 12.9.4 </t>
  </si>
  <si>
    <t xml:space="preserve"> 92884 </t>
  </si>
  <si>
    <t>ARMAÇÃO UTILIZANDO AÇO CA-25 DE 10,0 MM - MONTAGEM. AF_06/2022</t>
  </si>
  <si>
    <t xml:space="preserve"> 12.9.5 </t>
  </si>
  <si>
    <t xml:space="preserve"> 12.10 </t>
  </si>
  <si>
    <t>CONCRETO  - ATIVIDADE: REDE DE DRENAGEM</t>
  </si>
  <si>
    <t xml:space="preserve"> 12.10.1 </t>
  </si>
  <si>
    <t xml:space="preserve"> 12.10.2 </t>
  </si>
  <si>
    <t xml:space="preserve"> 12.10.3 </t>
  </si>
  <si>
    <t xml:space="preserve"> 94975 </t>
  </si>
  <si>
    <t>CONCRETO FCK = 15MPA, TRAÇO 1:3,4:3,5 (EM MASSA SECA DE CIMENTO/ AREIA MÉDIA/ BRITA 1) - PREPARO MANUAL. AF_05/2021</t>
  </si>
  <si>
    <t xml:space="preserve"> 12.11 </t>
  </si>
  <si>
    <t>ESCADAS METÁLICAS</t>
  </si>
  <si>
    <t xml:space="preserve"> 12.11.1 </t>
  </si>
  <si>
    <t xml:space="preserve"> SESC-STE-069 </t>
  </si>
  <si>
    <t>ESCADA MARINHEIRO-TB GALV.D=3/4" C/ GRADIL-TIPO 2</t>
  </si>
  <si>
    <t xml:space="preserve"> 12.12 </t>
  </si>
  <si>
    <t>IMPERMEABILIZAÇÃO DE SUPERFÍCIE  - ATIVIDADE: REDE DE DRENAGEM</t>
  </si>
  <si>
    <t xml:space="preserve"> 12.12.1 </t>
  </si>
  <si>
    <t xml:space="preserve"> 98553 </t>
  </si>
  <si>
    <t>IMPERMEABILIZAÇÃO DE SUPERFÍCIE COM MEMBRANA À BASE DE POLIURETANO, 2 DEMÃOS. AF_09/2023</t>
  </si>
  <si>
    <t xml:space="preserve"> 12.13 </t>
  </si>
  <si>
    <t>CANALETA  - ATIVIDADE: REDE DE DRENAGEM</t>
  </si>
  <si>
    <t xml:space="preserve"> 12.13.1 </t>
  </si>
  <si>
    <t xml:space="preserve"> 102993 </t>
  </si>
  <si>
    <t>CANALETA MEIA CANA PRÉ-MOLDADA DE CONCRETO (D = 60 CM) - FORNECIMENTO E INSTALAÇÃO. AF_08/2021</t>
  </si>
  <si>
    <t xml:space="preserve"> 12.14 </t>
  </si>
  <si>
    <t>REATERRO  - ATIVIDADE: REDE DE DRENAGEM</t>
  </si>
  <si>
    <t xml:space="preserve"> 12.14.1 </t>
  </si>
  <si>
    <t xml:space="preserve"> 12.15 </t>
  </si>
  <si>
    <t>PAVIMENTAÇÃO  - ATIVIDADE: REDE DE DRENAGEM</t>
  </si>
  <si>
    <t xml:space="preserve"> 12.15.1 </t>
  </si>
  <si>
    <t xml:space="preserve"> SESC-REV-304 </t>
  </si>
  <si>
    <t>EXECUÇÃO DE PAVIMENTO EM PEDRAS POLIÉDRICAS, REJUNTAMENTO COM PÓ DE PEDRA. AF_05/2020</t>
  </si>
  <si>
    <t xml:space="preserve"> 12.15.2 </t>
  </si>
  <si>
    <t xml:space="preserve"> RO-00330 </t>
  </si>
  <si>
    <t>Base estabilizada granulometricamente com mistura em usina de solo brita (30%   70%), com material de jazida e brita comercial   Compactado na energia modificada (Execução, incluído escavação e carga do material de jazida, fornecimento e carga da brita, exclui os transportes até a usina e pista)</t>
  </si>
  <si>
    <t xml:space="preserve"> 12.15.3 </t>
  </si>
  <si>
    <t xml:space="preserve"> ED-7623 </t>
  </si>
  <si>
    <t>EXECUÇÃO E APLICAÇÃO DE CONCRETO BETUMINOSO USINADO A QUENTE (CBUQ), MASSA COMERCIAL, INCLUINDO FORNECIMENTO E TRANSPORTE DOS AGREGADOS E MATERIAL BETUMINOSO, EXCLUSIVE TRANSPORTE DA MASSA ASFÁLTICA ATÉ A PISTA</t>
  </si>
  <si>
    <t xml:space="preserve"> 13 </t>
  </si>
  <si>
    <t>TESTES / ENSAIOS</t>
  </si>
  <si>
    <t xml:space="preserve"> 13.1 </t>
  </si>
  <si>
    <t>ENSAIOS E TESTES</t>
  </si>
  <si>
    <t xml:space="preserve"> 13.1.1 </t>
  </si>
  <si>
    <t xml:space="preserve"> ED-49546 </t>
  </si>
  <si>
    <t>ENSAIO DE RESISTENCIA A COMPRESSAO SIMPLES   CONCRETO</t>
  </si>
  <si>
    <t>U</t>
  </si>
  <si>
    <t xml:space="preserve"> 13.1.2 </t>
  </si>
  <si>
    <t xml:space="preserve"> CO-6336 </t>
  </si>
  <si>
    <t>Compactação proctor normal</t>
  </si>
  <si>
    <t xml:space="preserve"> 14 </t>
  </si>
  <si>
    <t>LIMPEZA</t>
  </si>
  <si>
    <t xml:space="preserve"> 14.1 </t>
  </si>
  <si>
    <t>CARGAS E TRANSPORTES / CAÇAMBAS</t>
  </si>
  <si>
    <t xml:space="preserve"> 14.1.1 </t>
  </si>
  <si>
    <t xml:space="preserve"> 100982 </t>
  </si>
  <si>
    <t>CARGA, MANOBRA E DESCARGA DE ENTULHO EM CAMINHÃO BASCULANTE 10 M³ - CARGA COM ESCAVADEIRA HIDRÁULICA  (CAÇAMBA DE 0,80 M³ / 111 HP) E DESCARGA LIVRE (UNIDADE: M3). AF_07/2020</t>
  </si>
  <si>
    <t xml:space="preserve"> 14.1.2 </t>
  </si>
  <si>
    <t xml:space="preserve"> 100974 </t>
  </si>
  <si>
    <t>CARGA, MANOBRA E DESCARGA DE SOLOS E MATERIAIS GRANULARES EM CAMINHÃO BASCULANTE 10 M³ - CARGA COM PÁ CARREGADEIRA (CAÇAMBA DE 1,7 A 2,8 M³ / 128 HP) E DESCARGA LIVRE (UNIDADE: M3). AF_07/2020</t>
  </si>
  <si>
    <t xml:space="preserve"> 14.1.3 </t>
  </si>
  <si>
    <t xml:space="preserve"> 93590 </t>
  </si>
  <si>
    <t>TRANSPORTE COM CAMINHÃO BASCULANTE DE 10 M³, EM VIA URBANA PAVIMENTADA, ADICIONAL PARA DMT EXCEDENTE A 30 KM (UNIDADE: M3XKM). AF_07/2020</t>
  </si>
  <si>
    <t>M3XKM</t>
  </si>
  <si>
    <t xml:space="preserve"> 14.1.4 </t>
  </si>
  <si>
    <t xml:space="preserve"> 02.29.01 </t>
  </si>
  <si>
    <t>SUDECAP</t>
  </si>
  <si>
    <t>CAÇAMBA 5M³</t>
  </si>
  <si>
    <t>VG</t>
  </si>
  <si>
    <t xml:space="preserve"> 14.1.5 </t>
  </si>
  <si>
    <t xml:space="preserve"> SESC-CAN-002 </t>
  </si>
  <si>
    <t>FORNECIMENTO DE CAMINHÃO PIPA - 10000L - INCLUINDO CARGA D'AGUA</t>
  </si>
  <si>
    <t xml:space="preserve"> 14.1.6 </t>
  </si>
  <si>
    <t xml:space="preserve"> SESC-SPR-114 </t>
  </si>
  <si>
    <t>TAXA DE RECEBIMENTO DE MATERIAL EM BOTA FORA PARA MATERIAL DE CONTAGEM</t>
  </si>
  <si>
    <t/>
  </si>
  <si>
    <t>Total Geral</t>
  </si>
  <si>
    <t>OBS: O Proponente / Licitante deverá verificar se há, após preenchimento, divergências nos requisitos de conferência que demandem adequação antes do envio da proposta formal, visando a regularidade da proposta junto ao processo. Os valores unitários e totais propostos devem constar limitados ao valor de referência. No caso de valores inferiores a 75% dos valores unitários e totais do preço de referências, poderão ser objeto de diligências para comprovação da exequibilidade ds preços ofertados.</t>
  </si>
  <si>
    <t>Difernça
(Desconto)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</si>
</sst>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0.00\ %"/>
  </numFmts>
  <fonts count="11">
    <font>
      <sz val="11"/>
      <name val="Arial"/>
      <family val="1"/>
    </font>
    <font>
      <b/>
      <sz val="11"/>
      <name val="Arial"/>
      <family val="1"/>
    </font>
    <font>
      <b/>
      <sz val="10"/>
      <color rgb="FF000000"/>
      <name val="Arial"/>
      <family val="1"/>
    </font>
    <font>
      <sz val="10"/>
      <color rgb="FF000000"/>
      <name val="Arial"/>
      <family val="1"/>
    </font>
    <font>
      <b/>
      <sz val="10"/>
      <name val="Arial"/>
      <family val="1"/>
    </font>
    <font>
      <sz val="10"/>
      <name val="Arial"/>
      <family val="1"/>
    </font>
    <font>
      <b/>
      <sz val="10"/>
      <color theme="0"/>
      <name val="Arial"/>
      <family val="2"/>
    </font>
    <font>
      <sz val="11"/>
      <name val="Arial"/>
      <family val="1"/>
    </font>
    <font>
      <b/>
      <sz val="11"/>
      <name val="Arial"/>
      <family val="2"/>
    </font>
    <font>
      <sz val="11"/>
      <name val="Arial"/>
      <family val="2"/>
    </font>
    <font>
      <sz val="9.9"/>
      <name val="Arial"/>
      <family val="1"/>
    </font>
  </fonts>
  <fills count="7">
    <fill>
      <patternFill patternType="none"/>
    </fill>
    <fill>
      <patternFill patternType="gray125"/>
    </fill>
    <fill>
      <patternFill patternType="solid">
        <fgColor rgb="FFD8ECF6"/>
      </patternFill>
    </fill>
    <fill>
      <patternFill patternType="solid">
        <fgColor rgb="FFDFF0D8"/>
      </patternFill>
    </fill>
    <fill>
      <patternFill patternType="solid">
        <fgColor rgb="FFFFFFFF"/>
      </patternFill>
    </fill>
    <fill>
      <patternFill patternType="solid">
        <fgColor theme="5" tint="0.79998168889431442"/>
        <bgColor indexed="64"/>
      </patternFill>
    </fill>
    <fill>
      <patternFill patternType="solid">
        <fgColor rgb="FFFFFF00"/>
        <bgColor indexed="64"/>
      </patternFill>
    </fill>
  </fills>
  <borders count="29">
    <border>
      <left/>
      <right/>
      <top/>
      <bottom/>
      <diagonal/>
    </border>
    <border>
      <left style="thin">
        <color rgb="FFCCCCCC"/>
      </left>
      <right style="thin">
        <color rgb="FFCCCCCC"/>
      </right>
      <top style="thin">
        <color rgb="FFCCCCCC"/>
      </top>
      <bottom style="thin">
        <color rgb="FFCCCCCC"/>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CCCCCC"/>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rgb="FFCCCCCC"/>
      </left>
      <right/>
      <top style="thin">
        <color rgb="FFCCCCCC"/>
      </top>
      <bottom style="thin">
        <color rgb="FFCCCCCC"/>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3743705557422"/>
      </left>
      <right style="thin">
        <color theme="0" tint="-0.14993743705557422"/>
      </right>
      <top style="thin">
        <color theme="0" tint="-0.14996795556505021"/>
      </top>
      <bottom/>
      <diagonal/>
    </border>
    <border>
      <left/>
      <right/>
      <top style="thin">
        <color theme="0" tint="-0.14996795556505021"/>
      </top>
      <bottom/>
      <diagonal/>
    </border>
    <border>
      <left style="thin">
        <color rgb="FFCCCCCC"/>
      </left>
      <right/>
      <top/>
      <bottom style="thin">
        <color rgb="FFCCCCCC"/>
      </bottom>
      <diagonal/>
    </border>
    <border>
      <left style="thin">
        <color theme="0" tint="-0.14993743705557422"/>
      </left>
      <right style="thin">
        <color theme="0" tint="-0.14993743705557422"/>
      </right>
      <top/>
      <bottom/>
      <diagonal/>
    </border>
    <border>
      <left style="thin">
        <color theme="0" tint="-0.14993743705557422"/>
      </left>
      <right style="thin">
        <color theme="0" tint="-0.14993743705557422"/>
      </right>
      <top/>
      <bottom style="thin">
        <color rgb="FFCCCCCC"/>
      </bottom>
      <diagonal/>
    </border>
    <border>
      <left/>
      <right/>
      <top/>
      <bottom style="thin">
        <color rgb="FFCCCCCC"/>
      </bottom>
      <diagonal/>
    </border>
    <border>
      <left style="thin">
        <color theme="0" tint="-0.14993743705557422"/>
      </left>
      <right style="thin">
        <color theme="0" tint="-0.14996795556505021"/>
      </right>
      <top style="thin">
        <color theme="0" tint="-0.14993743705557422"/>
      </top>
      <bottom style="thin">
        <color theme="0" tint="-0.14996795556505021"/>
      </bottom>
      <diagonal/>
    </border>
    <border>
      <left style="thin">
        <color theme="0" tint="-0.14996795556505021"/>
      </left>
      <right style="thin">
        <color theme="0" tint="-0.14996795556505021"/>
      </right>
      <top style="thin">
        <color theme="0" tint="-0.14993743705557422"/>
      </top>
      <bottom style="thin">
        <color theme="0" tint="-0.14996795556505021"/>
      </bottom>
      <diagonal/>
    </border>
    <border>
      <left style="thin">
        <color theme="0" tint="-0.14996795556505021"/>
      </left>
      <right style="thin">
        <color theme="0" tint="-0.14993743705557422"/>
      </right>
      <top style="thin">
        <color theme="0" tint="-0.14993743705557422"/>
      </top>
      <bottom style="thin">
        <color theme="0" tint="-0.14996795556505021"/>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style="thin">
        <color rgb="FFCCCCCC"/>
      </right>
      <top style="thin">
        <color rgb="FFCCCCCC"/>
      </top>
      <bottom style="thin">
        <color rgb="FFCCCCCC"/>
      </bottom>
      <diagonal/>
    </border>
    <border>
      <left style="thin">
        <color rgb="FFCCCCCC"/>
      </left>
      <right style="thin">
        <color theme="0" tint="-0.14993743705557422"/>
      </right>
      <top style="thin">
        <color rgb="FFCCCCCC"/>
      </top>
      <bottom style="thin">
        <color rgb="FFCCCCCC"/>
      </bottom>
      <diagonal/>
    </border>
    <border>
      <left style="thin">
        <color theme="0" tint="-0.14993743705557422"/>
      </left>
      <right style="thin">
        <color rgb="FFCCCCCC"/>
      </right>
      <top style="thin">
        <color rgb="FFCCCCCC"/>
      </top>
      <bottom style="thin">
        <color theme="0" tint="-0.14993743705557422"/>
      </bottom>
      <diagonal/>
    </border>
    <border>
      <left style="thin">
        <color rgb="FFCCCCCC"/>
      </left>
      <right style="thin">
        <color rgb="FFCCCCCC"/>
      </right>
      <top style="thin">
        <color rgb="FFCCCCCC"/>
      </top>
      <bottom style="thin">
        <color theme="0" tint="-0.14993743705557422"/>
      </bottom>
      <diagonal/>
    </border>
    <border>
      <left style="thin">
        <color rgb="FFCCCCCC"/>
      </left>
      <right style="thin">
        <color theme="0" tint="-0.14993743705557422"/>
      </right>
      <top style="thin">
        <color rgb="FFCCCCCC"/>
      </top>
      <bottom style="thin">
        <color theme="0" tint="-0.14993743705557422"/>
      </bottom>
      <diagonal/>
    </border>
    <border>
      <left style="thin">
        <color theme="0" tint="-0.14993743705557422"/>
      </left>
      <right/>
      <top style="thin">
        <color theme="0" tint="-0.14996795556505021"/>
      </top>
      <bottom/>
      <diagonal/>
    </border>
    <border>
      <left/>
      <right style="thin">
        <color theme="0" tint="-0.14993743705557422"/>
      </right>
      <top style="thin">
        <color theme="0" tint="-0.14996795556505021"/>
      </top>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84">
    <xf numFmtId="0" fontId="0" fillId="0" borderId="0" xfId="0"/>
    <xf numFmtId="0" fontId="0" fillId="0" borderId="0" xfId="0" applyProtection="1">
      <protection hidden="1"/>
    </xf>
    <xf numFmtId="0" fontId="1" fillId="4" borderId="7" xfId="0" applyFont="1" applyFill="1" applyBorder="1" applyAlignment="1" applyProtection="1">
      <alignment horizontal="center" vertical="top" wrapText="1"/>
      <protection hidden="1"/>
    </xf>
    <xf numFmtId="0" fontId="1" fillId="4" borderId="7" xfId="0" applyFont="1" applyFill="1" applyBorder="1" applyAlignment="1" applyProtection="1">
      <alignment horizontal="right" vertical="top" wrapText="1"/>
      <protection hidden="1"/>
    </xf>
    <xf numFmtId="0" fontId="0" fillId="0" borderId="0" xfId="0" applyAlignment="1">
      <alignment vertical="center"/>
    </xf>
    <xf numFmtId="10" fontId="0" fillId="0" borderId="11" xfId="2" applyNumberFormat="1" applyFont="1" applyBorder="1" applyAlignment="1">
      <alignment horizontal="center" vertical="top"/>
    </xf>
    <xf numFmtId="10" fontId="0" fillId="0" borderId="14" xfId="2" applyNumberFormat="1" applyFont="1" applyBorder="1" applyAlignment="1">
      <alignment horizontal="center" vertical="top"/>
    </xf>
    <xf numFmtId="10" fontId="0" fillId="0" borderId="15" xfId="2" applyNumberFormat="1" applyFont="1" applyBorder="1" applyAlignment="1">
      <alignment horizontal="center" vertical="top"/>
    </xf>
    <xf numFmtId="0" fontId="9" fillId="5" borderId="0" xfId="0" applyFont="1" applyFill="1" applyAlignment="1" applyProtection="1">
      <alignment horizontal="left" vertical="top" wrapText="1"/>
      <protection locked="0"/>
    </xf>
    <xf numFmtId="0" fontId="9" fillId="5" borderId="0" xfId="0" applyFont="1" applyFill="1" applyAlignment="1" applyProtection="1">
      <alignment vertical="top" wrapText="1"/>
      <protection locked="0"/>
    </xf>
    <xf numFmtId="0" fontId="1" fillId="4" borderId="10" xfId="0" applyFont="1" applyFill="1" applyBorder="1" applyAlignment="1" applyProtection="1">
      <alignment horizontal="left" vertical="top" wrapText="1"/>
      <protection hidden="1"/>
    </xf>
    <xf numFmtId="0" fontId="0" fillId="0" borderId="20" xfId="0" applyBorder="1"/>
    <xf numFmtId="0" fontId="0" fillId="0" borderId="21" xfId="0" applyBorder="1"/>
    <xf numFmtId="0" fontId="0" fillId="0" borderId="27" xfId="0" applyBorder="1"/>
    <xf numFmtId="0" fontId="0" fillId="0" borderId="12" xfId="0" applyBorder="1"/>
    <xf numFmtId="0" fontId="8" fillId="0" borderId="12" xfId="0" applyFont="1" applyBorder="1"/>
    <xf numFmtId="0" fontId="0" fillId="0" borderId="28" xfId="0" applyBorder="1"/>
    <xf numFmtId="0" fontId="8" fillId="0" borderId="0" xfId="0" applyFont="1" applyAlignment="1" applyProtection="1">
      <alignment vertical="top"/>
      <protection locked="0"/>
    </xf>
    <xf numFmtId="0" fontId="8" fillId="0" borderId="17" xfId="0" applyFont="1" applyBorder="1" applyAlignment="1">
      <alignment horizontal="center"/>
    </xf>
    <xf numFmtId="0" fontId="8" fillId="0" borderId="18" xfId="0" applyFont="1" applyBorder="1" applyAlignment="1">
      <alignment horizontal="center"/>
    </xf>
    <xf numFmtId="0" fontId="8" fillId="0" borderId="19" xfId="0" applyFont="1" applyBorder="1" applyAlignment="1">
      <alignment horizontal="center"/>
    </xf>
    <xf numFmtId="0" fontId="9" fillId="6" borderId="0" xfId="0" applyFont="1" applyFill="1" applyAlignment="1" applyProtection="1">
      <alignment horizontal="center"/>
      <protection hidden="1"/>
    </xf>
    <xf numFmtId="0" fontId="0" fillId="6" borderId="0" xfId="0" applyFill="1" applyAlignment="1" applyProtection="1">
      <alignment horizontal="center"/>
      <protection hidden="1"/>
    </xf>
    <xf numFmtId="0" fontId="8" fillId="0" borderId="9" xfId="0" applyFont="1" applyBorder="1" applyAlignment="1" applyProtection="1">
      <alignment horizontal="center"/>
      <protection hidden="1"/>
    </xf>
    <xf numFmtId="0" fontId="8" fillId="0" borderId="10" xfId="0" applyFont="1" applyBorder="1" applyAlignment="1" applyProtection="1">
      <alignment horizontal="center"/>
      <protection hidden="1"/>
    </xf>
    <xf numFmtId="0" fontId="1" fillId="4" borderId="0" xfId="0" applyFont="1" applyFill="1" applyAlignment="1">
      <alignment horizontal="left" vertical="top" wrapText="1"/>
    </xf>
    <xf numFmtId="0" fontId="1" fillId="4" borderId="0" xfId="0" applyFont="1" applyFill="1" applyAlignment="1">
      <alignment horizontal="left" vertical="top" wrapText="1"/>
    </xf>
    <xf numFmtId="0" fontId="1" fillId="4" borderId="0" xfId="0" applyFont="1" applyFill="1" applyAlignment="1">
      <alignment vertical="top" wrapText="1"/>
    </xf>
    <xf numFmtId="0" fontId="1" fillId="4" borderId="12" xfId="0" applyFont="1" applyFill="1" applyBorder="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horizontal="left" vertical="top" wrapText="1"/>
    </xf>
    <xf numFmtId="0" fontId="4" fillId="4" borderId="0" xfId="0" applyFont="1" applyFill="1" applyAlignment="1">
      <alignment vertical="top" wrapText="1"/>
    </xf>
    <xf numFmtId="0" fontId="1" fillId="4" borderId="0" xfId="0" applyFont="1" applyFill="1" applyAlignment="1">
      <alignment horizontal="center" wrapText="1"/>
    </xf>
    <xf numFmtId="0" fontId="0" fillId="0" borderId="0" xfId="0" applyAlignment="1"/>
    <xf numFmtId="0" fontId="1" fillId="4" borderId="1" xfId="0" applyFont="1" applyFill="1" applyBorder="1" applyAlignment="1">
      <alignment horizontal="left" vertical="top" wrapText="1"/>
    </xf>
    <xf numFmtId="0" fontId="1" fillId="4" borderId="1" xfId="0" applyFont="1" applyFill="1" applyBorder="1" applyAlignment="1">
      <alignment horizontal="right" vertical="top" wrapText="1"/>
    </xf>
    <xf numFmtId="0" fontId="1" fillId="4" borderId="1" xfId="0" applyFont="1" applyFill="1" applyBorder="1" applyAlignment="1">
      <alignment horizontal="center" vertical="top" wrapText="1"/>
    </xf>
    <xf numFmtId="0" fontId="1" fillId="4" borderId="8" xfId="0" applyFont="1" applyFill="1" applyBorder="1" applyAlignment="1">
      <alignment horizontal="right" vertical="top" wrapText="1"/>
    </xf>
    <xf numFmtId="0" fontId="1" fillId="4" borderId="22" xfId="0" applyFont="1" applyFill="1" applyBorder="1" applyAlignment="1">
      <alignment horizontal="left" vertical="top" wrapText="1"/>
    </xf>
    <xf numFmtId="0" fontId="1" fillId="4" borderId="23" xfId="0" applyFont="1" applyFill="1" applyBorder="1" applyAlignment="1">
      <alignment horizontal="righ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top" wrapText="1"/>
    </xf>
    <xf numFmtId="0" fontId="2" fillId="2" borderId="1" xfId="0" applyFont="1" applyFill="1" applyBorder="1" applyAlignment="1">
      <alignment horizontal="right" vertical="top" wrapText="1"/>
    </xf>
    <xf numFmtId="4" fontId="2" fillId="2" borderId="1" xfId="0" applyNumberFormat="1" applyFont="1" applyFill="1" applyBorder="1" applyAlignment="1">
      <alignment horizontal="right" vertical="top" wrapText="1"/>
    </xf>
    <xf numFmtId="164" fontId="2" fillId="2" borderId="8" xfId="0" applyNumberFormat="1" applyFont="1" applyFill="1" applyBorder="1" applyAlignment="1">
      <alignment horizontal="right" vertical="top" wrapText="1"/>
    </xf>
    <xf numFmtId="0" fontId="2" fillId="2" borderId="22" xfId="0" applyFont="1" applyFill="1" applyBorder="1" applyAlignment="1">
      <alignment horizontal="left" vertical="top" wrapText="1"/>
    </xf>
    <xf numFmtId="4" fontId="2" fillId="2" borderId="23" xfId="0" applyNumberFormat="1" applyFont="1" applyFill="1" applyBorder="1" applyAlignment="1">
      <alignment horizontal="right" vertical="top" wrapText="1"/>
    </xf>
    <xf numFmtId="164" fontId="2" fillId="0" borderId="0" xfId="0" applyNumberFormat="1" applyFont="1" applyAlignment="1">
      <alignment horizontal="center" vertical="top" wrapText="1"/>
    </xf>
    <xf numFmtId="164" fontId="2" fillId="0" borderId="6" xfId="0" applyNumberFormat="1" applyFont="1" applyBorder="1" applyAlignment="1">
      <alignment horizontal="center" vertical="top" wrapText="1"/>
    </xf>
    <xf numFmtId="0" fontId="3" fillId="3" borderId="1" xfId="0" applyFont="1" applyFill="1" applyBorder="1" applyAlignment="1">
      <alignment horizontal="left" vertical="top" wrapText="1"/>
    </xf>
    <xf numFmtId="0" fontId="3" fillId="3" borderId="1" xfId="0" applyFont="1" applyFill="1" applyBorder="1" applyAlignment="1">
      <alignment horizontal="center" vertical="top" wrapText="1"/>
    </xf>
    <xf numFmtId="0" fontId="3" fillId="3" borderId="1" xfId="0" applyFont="1" applyFill="1" applyBorder="1" applyAlignment="1">
      <alignment horizontal="right" vertical="top" wrapText="1"/>
    </xf>
    <xf numFmtId="4" fontId="3" fillId="3" borderId="1" xfId="0" applyNumberFormat="1" applyFont="1" applyFill="1" applyBorder="1" applyAlignment="1">
      <alignment horizontal="right" vertical="top" wrapText="1"/>
    </xf>
    <xf numFmtId="164" fontId="3" fillId="3" borderId="8" xfId="0" applyNumberFormat="1" applyFont="1" applyFill="1" applyBorder="1" applyAlignment="1">
      <alignment horizontal="right" vertical="top" wrapText="1"/>
    </xf>
    <xf numFmtId="0" fontId="3" fillId="3" borderId="22" xfId="0" applyFont="1" applyFill="1" applyBorder="1" applyAlignment="1">
      <alignment horizontal="left" vertical="top" wrapText="1"/>
    </xf>
    <xf numFmtId="4" fontId="3" fillId="3" borderId="1" xfId="0" applyNumberFormat="1" applyFont="1" applyFill="1" applyBorder="1" applyAlignment="1" applyProtection="1">
      <alignment horizontal="right" vertical="top" wrapText="1"/>
      <protection locked="0"/>
    </xf>
    <xf numFmtId="4" fontId="3" fillId="3" borderId="23" xfId="0" applyNumberFormat="1" applyFont="1" applyFill="1" applyBorder="1" applyAlignment="1">
      <alignment horizontal="right" vertical="top" wrapText="1"/>
    </xf>
    <xf numFmtId="4" fontId="2" fillId="2" borderId="1" xfId="0" applyNumberFormat="1" applyFont="1" applyFill="1" applyBorder="1" applyAlignment="1" applyProtection="1">
      <alignment horizontal="right" vertical="top" wrapText="1"/>
      <protection locked="0"/>
    </xf>
    <xf numFmtId="0" fontId="3" fillId="3" borderId="24" xfId="0" applyFont="1" applyFill="1" applyBorder="1" applyAlignment="1">
      <alignment horizontal="left" vertical="top" wrapText="1"/>
    </xf>
    <xf numFmtId="0" fontId="3" fillId="3" borderId="25" xfId="0" applyFont="1" applyFill="1" applyBorder="1" applyAlignment="1">
      <alignment horizontal="left" vertical="top" wrapText="1"/>
    </xf>
    <xf numFmtId="0" fontId="3" fillId="3" borderId="25" xfId="0" applyFont="1" applyFill="1" applyBorder="1" applyAlignment="1">
      <alignment horizontal="center" vertical="top" wrapText="1"/>
    </xf>
    <xf numFmtId="0" fontId="3" fillId="3" borderId="25" xfId="0" applyFont="1" applyFill="1" applyBorder="1" applyAlignment="1">
      <alignment horizontal="right" vertical="top" wrapText="1"/>
    </xf>
    <xf numFmtId="4" fontId="3" fillId="3" borderId="25" xfId="0" applyNumberFormat="1" applyFont="1" applyFill="1" applyBorder="1" applyAlignment="1" applyProtection="1">
      <alignment horizontal="right" vertical="top" wrapText="1"/>
      <protection locked="0"/>
    </xf>
    <xf numFmtId="4" fontId="3" fillId="3" borderId="26" xfId="0" applyNumberFormat="1" applyFont="1" applyFill="1" applyBorder="1" applyAlignment="1">
      <alignment horizontal="right" vertical="top" wrapText="1"/>
    </xf>
    <xf numFmtId="164" fontId="2" fillId="0" borderId="16" xfId="0" applyNumberFormat="1" applyFont="1" applyBorder="1" applyAlignment="1">
      <alignment horizontal="center" vertical="top" wrapText="1"/>
    </xf>
    <xf numFmtId="164" fontId="2" fillId="0" borderId="13" xfId="0" applyNumberFormat="1" applyFont="1" applyBorder="1" applyAlignment="1">
      <alignment horizontal="center" vertical="top" wrapText="1"/>
    </xf>
    <xf numFmtId="0" fontId="5" fillId="4" borderId="0" xfId="0" applyFont="1" applyFill="1" applyAlignment="1">
      <alignment horizontal="center" vertical="top" wrapText="1"/>
    </xf>
    <xf numFmtId="0" fontId="4" fillId="4" borderId="0" xfId="0" applyFont="1" applyFill="1" applyAlignment="1">
      <alignment horizontal="right" vertical="center" wrapText="1"/>
    </xf>
    <xf numFmtId="0" fontId="5" fillId="4" borderId="0" xfId="0" applyFont="1" applyFill="1" applyAlignment="1">
      <alignment horizontal="left" vertical="center" wrapText="1"/>
    </xf>
    <xf numFmtId="0" fontId="4" fillId="4" borderId="0" xfId="0" applyFont="1" applyFill="1" applyAlignment="1">
      <alignment horizontal="right" vertical="center" wrapText="1"/>
    </xf>
    <xf numFmtId="0" fontId="4" fillId="4" borderId="0" xfId="0" applyFont="1" applyFill="1" applyAlignment="1">
      <alignment horizontal="left" vertical="center" wrapText="1"/>
    </xf>
    <xf numFmtId="44" fontId="4" fillId="4" borderId="0" xfId="1" applyFont="1" applyFill="1" applyAlignment="1">
      <alignment horizontal="right" vertical="center" wrapText="1"/>
    </xf>
    <xf numFmtId="0" fontId="4" fillId="4" borderId="3" xfId="0" applyFont="1" applyFill="1" applyBorder="1" applyAlignment="1">
      <alignment horizontal="center" vertical="center" wrapText="1"/>
    </xf>
    <xf numFmtId="44" fontId="4" fillId="4" borderId="4" xfId="1" applyFont="1" applyFill="1" applyBorder="1" applyAlignment="1">
      <alignment horizontal="right" vertical="center" wrapText="1"/>
    </xf>
    <xf numFmtId="44" fontId="4" fillId="4" borderId="5" xfId="1" applyFont="1" applyFill="1" applyBorder="1" applyAlignment="1">
      <alignment horizontal="right" vertical="center" wrapText="1"/>
    </xf>
    <xf numFmtId="0" fontId="4" fillId="4" borderId="0" xfId="0" applyFont="1" applyFill="1" applyAlignment="1">
      <alignment horizontal="left" vertical="center" wrapText="1"/>
    </xf>
    <xf numFmtId="44" fontId="4" fillId="4" borderId="0" xfId="1" applyFont="1" applyFill="1" applyAlignment="1">
      <alignment horizontal="right" vertical="center" wrapText="1"/>
    </xf>
    <xf numFmtId="0" fontId="4" fillId="4" borderId="0" xfId="0" applyFont="1" applyFill="1" applyAlignment="1">
      <alignment horizontal="center" vertical="center" wrapText="1"/>
    </xf>
    <xf numFmtId="0" fontId="4" fillId="4" borderId="2" xfId="0" applyFont="1" applyFill="1" applyBorder="1" applyAlignment="1">
      <alignment horizontal="left" vertical="center" wrapText="1"/>
    </xf>
    <xf numFmtId="0" fontId="4" fillId="4" borderId="0" xfId="0" applyFont="1" applyFill="1" applyAlignment="1">
      <alignment horizontal="right" vertical="top" wrapText="1"/>
    </xf>
    <xf numFmtId="0" fontId="5" fillId="4" borderId="0" xfId="0" applyFont="1" applyFill="1" applyAlignment="1">
      <alignment horizontal="left" vertical="top" wrapText="1"/>
    </xf>
    <xf numFmtId="0" fontId="4" fillId="4" borderId="0" xfId="0" applyFont="1" applyFill="1" applyAlignment="1">
      <alignment horizontal="right" vertical="top" wrapText="1"/>
    </xf>
    <xf numFmtId="4" fontId="4" fillId="4" borderId="0" xfId="0" applyNumberFormat="1" applyFont="1" applyFill="1" applyAlignment="1">
      <alignment horizontal="right" vertical="top" wrapText="1"/>
    </xf>
    <xf numFmtId="4" fontId="4" fillId="4" borderId="0" xfId="0" applyNumberFormat="1" applyFont="1" applyFill="1" applyAlignment="1">
      <alignment horizontal="right" vertical="top" wrapText="1"/>
    </xf>
  </cellXfs>
  <cellStyles count="3">
    <cellStyle name="Moeda" xfId="1" builtinId="4"/>
    <cellStyle name="Normal" xfId="0" builtinId="0"/>
    <cellStyle name="Porcentagem" xfId="2" builtinId="5"/>
  </cellStyles>
  <dxfs count="1">
    <dxf>
      <font>
        <color rgb="FFC00000"/>
      </font>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3</xdr:row>
      <xdr:rowOff>0</xdr:rowOff>
    </xdr:from>
    <xdr:ext cx="1333500" cy="70485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31"/>
  <sheetViews>
    <sheetView tabSelected="1" showOutlineSymbols="0" view="pageBreakPreview" topLeftCell="K1" zoomScaleNormal="100" zoomScaleSheetLayoutView="100" workbookViewId="0">
      <selection activeCell="Y13" sqref="Y13"/>
    </sheetView>
  </sheetViews>
  <sheetFormatPr defaultRowHeight="14.25"/>
  <cols>
    <col min="1" max="2" width="10" bestFit="1" customWidth="1"/>
    <col min="3" max="3" width="13.25" bestFit="1" customWidth="1"/>
    <col min="4" max="4" width="60.625" customWidth="1"/>
    <col min="5" max="5" width="8" bestFit="1" customWidth="1"/>
    <col min="6" max="6" width="13" bestFit="1" customWidth="1"/>
    <col min="7" max="7" width="13" hidden="1" customWidth="1"/>
    <col min="8" max="9" width="13" bestFit="1" customWidth="1"/>
    <col min="10" max="10" width="5.5" hidden="1" customWidth="1"/>
    <col min="11" max="12" width="10" customWidth="1"/>
    <col min="13" max="13" width="13.25" customWidth="1"/>
    <col min="14" max="14" width="60.625" customWidth="1"/>
    <col min="15" max="15" width="8" customWidth="1"/>
    <col min="16" max="18" width="13" customWidth="1"/>
    <col min="19" max="23" width="11.625" customWidth="1"/>
    <col min="24" max="24" width="25.625" customWidth="1"/>
  </cols>
  <sheetData>
    <row r="1" spans="1:24" ht="57" customHeight="1">
      <c r="K1" s="1"/>
      <c r="L1" s="1"/>
      <c r="M1" s="1"/>
      <c r="N1" s="1"/>
      <c r="P1" s="8" t="s">
        <v>0</v>
      </c>
      <c r="Q1" s="9" t="s">
        <v>1</v>
      </c>
      <c r="R1" s="1"/>
    </row>
    <row r="2" spans="1:24">
      <c r="K2" s="21" t="s">
        <v>2</v>
      </c>
      <c r="L2" s="22"/>
      <c r="M2" s="22"/>
      <c r="N2" s="22"/>
      <c r="O2" s="22"/>
      <c r="P2" s="22"/>
      <c r="Q2" s="22"/>
      <c r="R2" s="22"/>
    </row>
    <row r="3" spans="1:24" ht="15">
      <c r="K3" s="18" t="s">
        <v>3</v>
      </c>
      <c r="L3" s="19"/>
      <c r="M3" s="19"/>
      <c r="N3" s="19"/>
      <c r="O3" s="19"/>
      <c r="P3" s="19"/>
      <c r="Q3" s="19"/>
      <c r="R3" s="20"/>
    </row>
    <row r="4" spans="1:24" ht="15">
      <c r="A4" s="25"/>
      <c r="B4" s="25"/>
      <c r="C4" s="25"/>
      <c r="D4" s="25" t="s">
        <v>4</v>
      </c>
      <c r="E4" s="26" t="s">
        <v>5</v>
      </c>
      <c r="F4" s="26"/>
      <c r="H4" s="27" t="s">
        <v>6</v>
      </c>
      <c r="I4" s="26" t="s">
        <v>7</v>
      </c>
      <c r="J4" s="26"/>
      <c r="K4" s="13"/>
      <c r="L4" s="14"/>
      <c r="M4" s="14"/>
      <c r="N4" s="28" t="s">
        <v>4</v>
      </c>
      <c r="O4" s="14"/>
      <c r="P4" s="15" t="s">
        <v>6</v>
      </c>
      <c r="Q4" s="14"/>
      <c r="R4" s="16"/>
    </row>
    <row r="5" spans="1:24" ht="80.099999999999994" customHeight="1">
      <c r="A5" s="29"/>
      <c r="B5" s="29"/>
      <c r="C5" s="29"/>
      <c r="D5" s="29" t="s">
        <v>8</v>
      </c>
      <c r="E5" s="30" t="s">
        <v>9</v>
      </c>
      <c r="F5" s="30"/>
      <c r="H5" s="31" t="s">
        <v>10</v>
      </c>
      <c r="I5" s="30" t="s">
        <v>11</v>
      </c>
      <c r="J5" s="30"/>
      <c r="K5" s="11"/>
      <c r="N5" s="29" t="s">
        <v>8</v>
      </c>
      <c r="P5" s="17" t="s">
        <v>12</v>
      </c>
      <c r="R5" s="12"/>
    </row>
    <row r="6" spans="1:24" ht="15">
      <c r="A6" s="32" t="s">
        <v>13</v>
      </c>
      <c r="B6" s="33"/>
      <c r="C6" s="33"/>
      <c r="D6" s="33"/>
      <c r="E6" s="33"/>
      <c r="F6" s="33"/>
      <c r="G6" s="33"/>
      <c r="H6" s="33"/>
      <c r="I6" s="33"/>
      <c r="J6" s="33"/>
      <c r="K6" s="11"/>
      <c r="R6" s="12"/>
      <c r="S6" s="23" t="s">
        <v>14</v>
      </c>
      <c r="T6" s="23"/>
      <c r="U6" s="23"/>
      <c r="V6" s="23"/>
      <c r="W6" s="23"/>
      <c r="X6" s="24"/>
    </row>
    <row r="7" spans="1:24" ht="47.1" customHeight="1">
      <c r="A7" s="34" t="s">
        <v>15</v>
      </c>
      <c r="B7" s="35" t="s">
        <v>16</v>
      </c>
      <c r="C7" s="34" t="s">
        <v>17</v>
      </c>
      <c r="D7" s="34" t="s">
        <v>18</v>
      </c>
      <c r="E7" s="36" t="s">
        <v>19</v>
      </c>
      <c r="F7" s="35" t="s">
        <v>20</v>
      </c>
      <c r="G7" s="35" t="s">
        <v>21</v>
      </c>
      <c r="H7" s="35" t="s">
        <v>22</v>
      </c>
      <c r="I7" s="35" t="s">
        <v>23</v>
      </c>
      <c r="J7" s="37" t="s">
        <v>24</v>
      </c>
      <c r="K7" s="38" t="s">
        <v>15</v>
      </c>
      <c r="L7" s="35" t="s">
        <v>16</v>
      </c>
      <c r="M7" s="34" t="s">
        <v>17</v>
      </c>
      <c r="N7" s="34" t="s">
        <v>18</v>
      </c>
      <c r="O7" s="36" t="s">
        <v>19</v>
      </c>
      <c r="P7" s="35" t="s">
        <v>20</v>
      </c>
      <c r="Q7" s="35" t="s">
        <v>22</v>
      </c>
      <c r="R7" s="39" t="s">
        <v>23</v>
      </c>
      <c r="S7" s="10" t="s">
        <v>18</v>
      </c>
      <c r="T7" s="2" t="s">
        <v>19</v>
      </c>
      <c r="U7" s="3" t="s">
        <v>20</v>
      </c>
      <c r="V7" s="3" t="s">
        <v>22</v>
      </c>
      <c r="W7" s="3" t="s">
        <v>23</v>
      </c>
      <c r="X7" s="3" t="s">
        <v>25</v>
      </c>
    </row>
    <row r="8" spans="1:24" ht="24" customHeight="1">
      <c r="A8" s="40" t="s">
        <v>26</v>
      </c>
      <c r="B8" s="40" t="s">
        <v>27</v>
      </c>
      <c r="C8" s="40"/>
      <c r="D8" s="40" t="s">
        <v>28</v>
      </c>
      <c r="E8" s="41"/>
      <c r="F8" s="42"/>
      <c r="G8" s="42"/>
      <c r="H8" s="43"/>
      <c r="I8" s="43"/>
      <c r="J8" s="44">
        <v>1.99618723670508E-3</v>
      </c>
      <c r="K8" s="45" t="s">
        <v>26</v>
      </c>
      <c r="L8" s="40" t="s">
        <v>27</v>
      </c>
      <c r="M8" s="40"/>
      <c r="N8" s="40" t="s">
        <v>28</v>
      </c>
      <c r="O8" s="41"/>
      <c r="P8" s="42"/>
      <c r="Q8" s="43"/>
      <c r="R8" s="46"/>
      <c r="S8" s="47" t="str">
        <f>IF(D8=N8,"Ok","Erro")</f>
        <v>Ok</v>
      </c>
      <c r="T8" s="48" t="str">
        <f t="shared" ref="T8:W8" si="0">IF(E8=O8,"Ok","Erro")</f>
        <v>Ok</v>
      </c>
      <c r="U8" s="48" t="str">
        <f t="shared" si="0"/>
        <v>Ok</v>
      </c>
      <c r="V8" s="48" t="str">
        <f>IF(H8&gt;=Q8,"Ok","Erro")</f>
        <v>Ok</v>
      </c>
      <c r="W8" s="48" t="str">
        <f>IF(H8&gt;=R8,"Ok","Erro")</f>
        <v>Ok</v>
      </c>
      <c r="X8" s="5" t="str">
        <f>IFERROR(R8/I8,"-")</f>
        <v>-</v>
      </c>
    </row>
    <row r="9" spans="1:24" ht="24" customHeight="1">
      <c r="A9" s="40" t="s">
        <v>29</v>
      </c>
      <c r="B9" s="40" t="s">
        <v>27</v>
      </c>
      <c r="C9" s="40"/>
      <c r="D9" s="40" t="s">
        <v>30</v>
      </c>
      <c r="E9" s="41"/>
      <c r="F9" s="42"/>
      <c r="G9" s="42"/>
      <c r="H9" s="43"/>
      <c r="I9" s="43"/>
      <c r="J9" s="44">
        <v>1.99618723670508E-3</v>
      </c>
      <c r="K9" s="45" t="s">
        <v>29</v>
      </c>
      <c r="L9" s="40" t="s">
        <v>27</v>
      </c>
      <c r="M9" s="40"/>
      <c r="N9" s="40" t="s">
        <v>30</v>
      </c>
      <c r="O9" s="41"/>
      <c r="P9" s="42"/>
      <c r="Q9" s="43"/>
      <c r="R9" s="46"/>
      <c r="S9" s="47" t="str">
        <f t="shared" ref="S9:S72" si="1">IF(D9=N9,"Ok","Erro")</f>
        <v>Ok</v>
      </c>
      <c r="T9" s="48" t="str">
        <f t="shared" ref="T9:T72" si="2">IF(E9=O9,"Ok","Erro")</f>
        <v>Ok</v>
      </c>
      <c r="U9" s="48" t="str">
        <f t="shared" ref="U9:U72" si="3">IF(F9=P9,"Ok","Erro")</f>
        <v>Ok</v>
      </c>
      <c r="V9" s="48" t="str">
        <f t="shared" ref="V9:V72" si="4">IF(H9&gt;=Q9,"Ok","Erro")</f>
        <v>Ok</v>
      </c>
      <c r="W9" s="48" t="str">
        <f t="shared" ref="W9:W72" si="5">IF(H9&gt;=R9,"Ok","Erro")</f>
        <v>Ok</v>
      </c>
      <c r="X9" s="6" t="str">
        <f>IFERROR(R9/I9,"-")</f>
        <v>-</v>
      </c>
    </row>
    <row r="10" spans="1:24" ht="39" customHeight="1">
      <c r="A10" s="49" t="s">
        <v>31</v>
      </c>
      <c r="B10" s="49" t="s">
        <v>32</v>
      </c>
      <c r="C10" s="49" t="s">
        <v>33</v>
      </c>
      <c r="D10" s="49" t="s">
        <v>34</v>
      </c>
      <c r="E10" s="50" t="s">
        <v>35</v>
      </c>
      <c r="F10" s="51">
        <v>1</v>
      </c>
      <c r="G10" s="52">
        <v>12392.28</v>
      </c>
      <c r="H10" s="52">
        <v>15113.62</v>
      </c>
      <c r="I10" s="52">
        <v>15113.62</v>
      </c>
      <c r="J10" s="53">
        <v>1.99618723670508E-3</v>
      </c>
      <c r="K10" s="54" t="s">
        <v>31</v>
      </c>
      <c r="L10" s="49" t="s">
        <v>32</v>
      </c>
      <c r="M10" s="49" t="s">
        <v>33</v>
      </c>
      <c r="N10" s="49" t="s">
        <v>34</v>
      </c>
      <c r="O10" s="50" t="s">
        <v>35</v>
      </c>
      <c r="P10" s="51">
        <v>1</v>
      </c>
      <c r="Q10" s="55"/>
      <c r="R10" s="56">
        <f>TRUNC(P10*Q10,2)</f>
        <v>0</v>
      </c>
      <c r="S10" s="47" t="str">
        <f t="shared" si="1"/>
        <v>Ok</v>
      </c>
      <c r="T10" s="48" t="str">
        <f t="shared" si="2"/>
        <v>Ok</v>
      </c>
      <c r="U10" s="48" t="str">
        <f t="shared" si="3"/>
        <v>Ok</v>
      </c>
      <c r="V10" s="48" t="str">
        <f t="shared" si="4"/>
        <v>Ok</v>
      </c>
      <c r="W10" s="48" t="str">
        <f t="shared" si="5"/>
        <v>Ok</v>
      </c>
      <c r="X10" s="6">
        <f t="shared" ref="X10:X73" si="6">IFERROR(R10/I10,"-")</f>
        <v>0</v>
      </c>
    </row>
    <row r="11" spans="1:24" ht="24" customHeight="1">
      <c r="A11" s="40" t="s">
        <v>36</v>
      </c>
      <c r="B11" s="40" t="s">
        <v>27</v>
      </c>
      <c r="C11" s="40"/>
      <c r="D11" s="40" t="s">
        <v>37</v>
      </c>
      <c r="E11" s="41"/>
      <c r="F11" s="42"/>
      <c r="G11" s="42"/>
      <c r="H11" s="43"/>
      <c r="I11" s="43"/>
      <c r="J11" s="44">
        <v>0.10641343008524064</v>
      </c>
      <c r="K11" s="45" t="s">
        <v>36</v>
      </c>
      <c r="L11" s="40" t="s">
        <v>27</v>
      </c>
      <c r="M11" s="40"/>
      <c r="N11" s="40" t="s">
        <v>37</v>
      </c>
      <c r="O11" s="41"/>
      <c r="P11" s="42"/>
      <c r="Q11" s="43"/>
      <c r="R11" s="46"/>
      <c r="S11" s="47" t="str">
        <f t="shared" si="1"/>
        <v>Ok</v>
      </c>
      <c r="T11" s="48" t="str">
        <f t="shared" si="2"/>
        <v>Ok</v>
      </c>
      <c r="U11" s="48" t="str">
        <f t="shared" si="3"/>
        <v>Ok</v>
      </c>
      <c r="V11" s="48" t="str">
        <f t="shared" si="4"/>
        <v>Ok</v>
      </c>
      <c r="W11" s="48" t="str">
        <f t="shared" si="5"/>
        <v>Ok</v>
      </c>
      <c r="X11" s="6" t="str">
        <f t="shared" si="6"/>
        <v>-</v>
      </c>
    </row>
    <row r="12" spans="1:24" ht="24" customHeight="1">
      <c r="A12" s="40" t="s">
        <v>38</v>
      </c>
      <c r="B12" s="40" t="s">
        <v>27</v>
      </c>
      <c r="C12" s="40"/>
      <c r="D12" s="40" t="s">
        <v>37</v>
      </c>
      <c r="E12" s="41"/>
      <c r="F12" s="42"/>
      <c r="G12" s="42"/>
      <c r="H12" s="43"/>
      <c r="I12" s="43"/>
      <c r="J12" s="44">
        <v>0.10641343008524064</v>
      </c>
      <c r="K12" s="45" t="s">
        <v>38</v>
      </c>
      <c r="L12" s="40" t="s">
        <v>27</v>
      </c>
      <c r="M12" s="40"/>
      <c r="N12" s="40" t="s">
        <v>37</v>
      </c>
      <c r="O12" s="41"/>
      <c r="P12" s="42"/>
      <c r="Q12" s="43"/>
      <c r="R12" s="46"/>
      <c r="S12" s="47" t="str">
        <f t="shared" si="1"/>
        <v>Ok</v>
      </c>
      <c r="T12" s="48" t="str">
        <f t="shared" si="2"/>
        <v>Ok</v>
      </c>
      <c r="U12" s="48" t="str">
        <f t="shared" si="3"/>
        <v>Ok</v>
      </c>
      <c r="V12" s="48" t="str">
        <f t="shared" si="4"/>
        <v>Ok</v>
      </c>
      <c r="W12" s="48" t="str">
        <f t="shared" si="5"/>
        <v>Ok</v>
      </c>
      <c r="X12" s="6" t="str">
        <f t="shared" si="6"/>
        <v>-</v>
      </c>
    </row>
    <row r="13" spans="1:24" ht="26.1" customHeight="1">
      <c r="A13" s="49" t="s">
        <v>39</v>
      </c>
      <c r="B13" s="49" t="s">
        <v>40</v>
      </c>
      <c r="C13" s="49" t="s">
        <v>33</v>
      </c>
      <c r="D13" s="49" t="s">
        <v>41</v>
      </c>
      <c r="E13" s="50" t="s">
        <v>42</v>
      </c>
      <c r="F13" s="51">
        <v>1</v>
      </c>
      <c r="G13" s="52">
        <v>660611.68999999994</v>
      </c>
      <c r="H13" s="52">
        <v>805682.01</v>
      </c>
      <c r="I13" s="52">
        <v>805682.01</v>
      </c>
      <c r="J13" s="53">
        <v>0.10641343008524064</v>
      </c>
      <c r="K13" s="54" t="s">
        <v>39</v>
      </c>
      <c r="L13" s="49" t="s">
        <v>40</v>
      </c>
      <c r="M13" s="49" t="s">
        <v>33</v>
      </c>
      <c r="N13" s="49" t="s">
        <v>41</v>
      </c>
      <c r="O13" s="50" t="s">
        <v>42</v>
      </c>
      <c r="P13" s="51">
        <v>1</v>
      </c>
      <c r="Q13" s="55"/>
      <c r="R13" s="56">
        <f>TRUNC(P13*Q13,2)</f>
        <v>0</v>
      </c>
      <c r="S13" s="47" t="str">
        <f t="shared" si="1"/>
        <v>Ok</v>
      </c>
      <c r="T13" s="48" t="str">
        <f t="shared" si="2"/>
        <v>Ok</v>
      </c>
      <c r="U13" s="48" t="str">
        <f t="shared" si="3"/>
        <v>Ok</v>
      </c>
      <c r="V13" s="48" t="str">
        <f t="shared" si="4"/>
        <v>Ok</v>
      </c>
      <c r="W13" s="48" t="str">
        <f t="shared" si="5"/>
        <v>Ok</v>
      </c>
      <c r="X13" s="6">
        <f t="shared" si="6"/>
        <v>0</v>
      </c>
    </row>
    <row r="14" spans="1:24" ht="24" customHeight="1">
      <c r="A14" s="40" t="s">
        <v>43</v>
      </c>
      <c r="B14" s="40" t="s">
        <v>27</v>
      </c>
      <c r="C14" s="40"/>
      <c r="D14" s="40" t="s">
        <v>44</v>
      </c>
      <c r="E14" s="41"/>
      <c r="F14" s="42"/>
      <c r="G14" s="42"/>
      <c r="H14" s="43"/>
      <c r="I14" s="43"/>
      <c r="J14" s="44">
        <v>8.8802728906487924E-3</v>
      </c>
      <c r="K14" s="45" t="s">
        <v>43</v>
      </c>
      <c r="L14" s="40" t="s">
        <v>27</v>
      </c>
      <c r="M14" s="40"/>
      <c r="N14" s="40" t="s">
        <v>44</v>
      </c>
      <c r="O14" s="41"/>
      <c r="P14" s="42"/>
      <c r="Q14" s="43"/>
      <c r="R14" s="46"/>
      <c r="S14" s="47" t="str">
        <f t="shared" si="1"/>
        <v>Ok</v>
      </c>
      <c r="T14" s="48" t="str">
        <f t="shared" si="2"/>
        <v>Ok</v>
      </c>
      <c r="U14" s="48" t="str">
        <f t="shared" si="3"/>
        <v>Ok</v>
      </c>
      <c r="V14" s="48" t="str">
        <f t="shared" si="4"/>
        <v>Ok</v>
      </c>
      <c r="W14" s="48" t="str">
        <f t="shared" si="5"/>
        <v>Ok</v>
      </c>
      <c r="X14" s="6" t="str">
        <f t="shared" si="6"/>
        <v>-</v>
      </c>
    </row>
    <row r="15" spans="1:24" ht="24" customHeight="1">
      <c r="A15" s="40" t="s">
        <v>45</v>
      </c>
      <c r="B15" s="40" t="s">
        <v>27</v>
      </c>
      <c r="C15" s="40"/>
      <c r="D15" s="40" t="s">
        <v>46</v>
      </c>
      <c r="E15" s="41"/>
      <c r="F15" s="42"/>
      <c r="G15" s="42"/>
      <c r="H15" s="43"/>
      <c r="I15" s="43"/>
      <c r="J15" s="44">
        <v>1.5687039675362821E-3</v>
      </c>
      <c r="K15" s="45" t="s">
        <v>45</v>
      </c>
      <c r="L15" s="40" t="s">
        <v>27</v>
      </c>
      <c r="M15" s="40"/>
      <c r="N15" s="40" t="s">
        <v>46</v>
      </c>
      <c r="O15" s="41"/>
      <c r="P15" s="42"/>
      <c r="Q15" s="43"/>
      <c r="R15" s="46"/>
      <c r="S15" s="47" t="str">
        <f t="shared" si="1"/>
        <v>Ok</v>
      </c>
      <c r="T15" s="48" t="str">
        <f t="shared" si="2"/>
        <v>Ok</v>
      </c>
      <c r="U15" s="48" t="str">
        <f t="shared" si="3"/>
        <v>Ok</v>
      </c>
      <c r="V15" s="48" t="str">
        <f t="shared" si="4"/>
        <v>Ok</v>
      </c>
      <c r="W15" s="48" t="str">
        <f t="shared" si="5"/>
        <v>Ok</v>
      </c>
      <c r="X15" s="6" t="str">
        <f t="shared" si="6"/>
        <v>-</v>
      </c>
    </row>
    <row r="16" spans="1:24" ht="26.1" customHeight="1">
      <c r="A16" s="49" t="s">
        <v>47</v>
      </c>
      <c r="B16" s="49" t="s">
        <v>48</v>
      </c>
      <c r="C16" s="49" t="s">
        <v>33</v>
      </c>
      <c r="D16" s="49" t="s">
        <v>49</v>
      </c>
      <c r="E16" s="50" t="s">
        <v>42</v>
      </c>
      <c r="F16" s="51">
        <v>1</v>
      </c>
      <c r="G16" s="52">
        <v>7217.25</v>
      </c>
      <c r="H16" s="52">
        <v>8802.15</v>
      </c>
      <c r="I16" s="52">
        <v>8802.15</v>
      </c>
      <c r="J16" s="53">
        <v>1.1625765028870395E-3</v>
      </c>
      <c r="K16" s="54" t="s">
        <v>47</v>
      </c>
      <c r="L16" s="49" t="s">
        <v>48</v>
      </c>
      <c r="M16" s="49" t="s">
        <v>33</v>
      </c>
      <c r="N16" s="49" t="s">
        <v>49</v>
      </c>
      <c r="O16" s="50" t="s">
        <v>42</v>
      </c>
      <c r="P16" s="51">
        <v>1</v>
      </c>
      <c r="Q16" s="55"/>
      <c r="R16" s="56">
        <f t="shared" ref="R16:R17" si="7">TRUNC(P16*Q16,2)</f>
        <v>0</v>
      </c>
      <c r="S16" s="47" t="str">
        <f t="shared" si="1"/>
        <v>Ok</v>
      </c>
      <c r="T16" s="48" t="str">
        <f t="shared" si="2"/>
        <v>Ok</v>
      </c>
      <c r="U16" s="48" t="str">
        <f t="shared" si="3"/>
        <v>Ok</v>
      </c>
      <c r="V16" s="48" t="str">
        <f t="shared" si="4"/>
        <v>Ok</v>
      </c>
      <c r="W16" s="48" t="str">
        <f t="shared" si="5"/>
        <v>Ok</v>
      </c>
      <c r="X16" s="6">
        <f t="shared" si="6"/>
        <v>0</v>
      </c>
    </row>
    <row r="17" spans="1:24" ht="24" customHeight="1">
      <c r="A17" s="49" t="s">
        <v>50</v>
      </c>
      <c r="B17" s="49" t="s">
        <v>51</v>
      </c>
      <c r="C17" s="49" t="s">
        <v>33</v>
      </c>
      <c r="D17" s="49" t="s">
        <v>52</v>
      </c>
      <c r="E17" s="50" t="s">
        <v>53</v>
      </c>
      <c r="F17" s="51">
        <v>1</v>
      </c>
      <c r="G17" s="52">
        <v>2521.23</v>
      </c>
      <c r="H17" s="52">
        <v>3074.89</v>
      </c>
      <c r="I17" s="52">
        <v>3074.89</v>
      </c>
      <c r="J17" s="53">
        <v>4.0612746464924242E-4</v>
      </c>
      <c r="K17" s="54" t="s">
        <v>50</v>
      </c>
      <c r="L17" s="49" t="s">
        <v>51</v>
      </c>
      <c r="M17" s="49" t="s">
        <v>33</v>
      </c>
      <c r="N17" s="49" t="s">
        <v>52</v>
      </c>
      <c r="O17" s="50" t="s">
        <v>53</v>
      </c>
      <c r="P17" s="51">
        <v>1</v>
      </c>
      <c r="Q17" s="55"/>
      <c r="R17" s="56">
        <f t="shared" si="7"/>
        <v>0</v>
      </c>
      <c r="S17" s="47" t="str">
        <f t="shared" si="1"/>
        <v>Ok</v>
      </c>
      <c r="T17" s="48" t="str">
        <f t="shared" si="2"/>
        <v>Ok</v>
      </c>
      <c r="U17" s="48" t="str">
        <f t="shared" si="3"/>
        <v>Ok</v>
      </c>
      <c r="V17" s="48" t="str">
        <f t="shared" si="4"/>
        <v>Ok</v>
      </c>
      <c r="W17" s="48" t="str">
        <f t="shared" si="5"/>
        <v>Ok</v>
      </c>
      <c r="X17" s="6">
        <f t="shared" si="6"/>
        <v>0</v>
      </c>
    </row>
    <row r="18" spans="1:24" ht="24" customHeight="1">
      <c r="A18" s="40" t="s">
        <v>54</v>
      </c>
      <c r="B18" s="40" t="s">
        <v>27</v>
      </c>
      <c r="C18" s="40"/>
      <c r="D18" s="40" t="s">
        <v>55</v>
      </c>
      <c r="E18" s="41"/>
      <c r="F18" s="42"/>
      <c r="G18" s="42"/>
      <c r="H18" s="43"/>
      <c r="I18" s="43"/>
      <c r="J18" s="44">
        <v>4.5346843201855575E-4</v>
      </c>
      <c r="K18" s="45" t="s">
        <v>54</v>
      </c>
      <c r="L18" s="40" t="s">
        <v>27</v>
      </c>
      <c r="M18" s="40"/>
      <c r="N18" s="40" t="s">
        <v>55</v>
      </c>
      <c r="O18" s="41"/>
      <c r="P18" s="42"/>
      <c r="Q18" s="43"/>
      <c r="R18" s="46"/>
      <c r="S18" s="47" t="str">
        <f t="shared" si="1"/>
        <v>Ok</v>
      </c>
      <c r="T18" s="48" t="str">
        <f t="shared" si="2"/>
        <v>Ok</v>
      </c>
      <c r="U18" s="48" t="str">
        <f t="shared" si="3"/>
        <v>Ok</v>
      </c>
      <c r="V18" s="48" t="str">
        <f t="shared" si="4"/>
        <v>Ok</v>
      </c>
      <c r="W18" s="48" t="str">
        <f t="shared" si="5"/>
        <v>Ok</v>
      </c>
      <c r="X18" s="6" t="str">
        <f t="shared" si="6"/>
        <v>-</v>
      </c>
    </row>
    <row r="19" spans="1:24" ht="39" customHeight="1">
      <c r="A19" s="49" t="s">
        <v>56</v>
      </c>
      <c r="B19" s="49" t="s">
        <v>57</v>
      </c>
      <c r="C19" s="49" t="s">
        <v>33</v>
      </c>
      <c r="D19" s="49" t="s">
        <v>58</v>
      </c>
      <c r="E19" s="50" t="s">
        <v>42</v>
      </c>
      <c r="F19" s="51">
        <v>3</v>
      </c>
      <c r="G19" s="52">
        <v>938.38</v>
      </c>
      <c r="H19" s="52">
        <v>1144.44</v>
      </c>
      <c r="I19" s="52">
        <v>3433.32</v>
      </c>
      <c r="J19" s="53">
        <v>4.5346843201855575E-4</v>
      </c>
      <c r="K19" s="54" t="s">
        <v>56</v>
      </c>
      <c r="L19" s="49" t="s">
        <v>57</v>
      </c>
      <c r="M19" s="49" t="s">
        <v>33</v>
      </c>
      <c r="N19" s="49" t="s">
        <v>58</v>
      </c>
      <c r="O19" s="50" t="s">
        <v>42</v>
      </c>
      <c r="P19" s="51">
        <v>3</v>
      </c>
      <c r="Q19" s="55"/>
      <c r="R19" s="56">
        <f>TRUNC(P19*Q19,2)</f>
        <v>0</v>
      </c>
      <c r="S19" s="47" t="str">
        <f t="shared" si="1"/>
        <v>Ok</v>
      </c>
      <c r="T19" s="48" t="str">
        <f t="shared" si="2"/>
        <v>Ok</v>
      </c>
      <c r="U19" s="48" t="str">
        <f t="shared" si="3"/>
        <v>Ok</v>
      </c>
      <c r="V19" s="48" t="str">
        <f t="shared" si="4"/>
        <v>Ok</v>
      </c>
      <c r="W19" s="48" t="str">
        <f t="shared" si="5"/>
        <v>Ok</v>
      </c>
      <c r="X19" s="6">
        <f t="shared" si="6"/>
        <v>0</v>
      </c>
    </row>
    <row r="20" spans="1:24" ht="24" customHeight="1">
      <c r="A20" s="40" t="s">
        <v>59</v>
      </c>
      <c r="B20" s="40" t="s">
        <v>27</v>
      </c>
      <c r="C20" s="40"/>
      <c r="D20" s="40" t="s">
        <v>60</v>
      </c>
      <c r="E20" s="41"/>
      <c r="F20" s="42"/>
      <c r="G20" s="42"/>
      <c r="H20" s="43"/>
      <c r="I20" s="43"/>
      <c r="J20" s="44">
        <v>6.8581004910939544E-3</v>
      </c>
      <c r="K20" s="45" t="s">
        <v>59</v>
      </c>
      <c r="L20" s="40" t="s">
        <v>27</v>
      </c>
      <c r="M20" s="40"/>
      <c r="N20" s="40" t="s">
        <v>60</v>
      </c>
      <c r="O20" s="41"/>
      <c r="P20" s="42"/>
      <c r="Q20" s="43"/>
      <c r="R20" s="46"/>
      <c r="S20" s="47" t="str">
        <f t="shared" si="1"/>
        <v>Ok</v>
      </c>
      <c r="T20" s="48" t="str">
        <f t="shared" si="2"/>
        <v>Ok</v>
      </c>
      <c r="U20" s="48" t="str">
        <f t="shared" si="3"/>
        <v>Ok</v>
      </c>
      <c r="V20" s="48" t="str">
        <f t="shared" si="4"/>
        <v>Ok</v>
      </c>
      <c r="W20" s="48" t="str">
        <f t="shared" si="5"/>
        <v>Ok</v>
      </c>
      <c r="X20" s="6" t="str">
        <f t="shared" si="6"/>
        <v>-</v>
      </c>
    </row>
    <row r="21" spans="1:24" ht="24" customHeight="1">
      <c r="A21" s="49" t="s">
        <v>61</v>
      </c>
      <c r="B21" s="49" t="s">
        <v>62</v>
      </c>
      <c r="C21" s="49" t="s">
        <v>33</v>
      </c>
      <c r="D21" s="49" t="s">
        <v>63</v>
      </c>
      <c r="E21" s="50" t="s">
        <v>42</v>
      </c>
      <c r="F21" s="51">
        <v>2</v>
      </c>
      <c r="G21" s="52">
        <v>17751.72</v>
      </c>
      <c r="H21" s="52">
        <v>21649.99</v>
      </c>
      <c r="I21" s="52">
        <v>43299.98</v>
      </c>
      <c r="J21" s="53">
        <v>5.7190049389613624E-3</v>
      </c>
      <c r="K21" s="54" t="s">
        <v>61</v>
      </c>
      <c r="L21" s="49" t="s">
        <v>62</v>
      </c>
      <c r="M21" s="49" t="s">
        <v>33</v>
      </c>
      <c r="N21" s="49" t="s">
        <v>63</v>
      </c>
      <c r="O21" s="50" t="s">
        <v>42</v>
      </c>
      <c r="P21" s="51">
        <v>2</v>
      </c>
      <c r="Q21" s="55"/>
      <c r="R21" s="56">
        <f t="shared" ref="R21:R22" si="8">TRUNC(P21*Q21,2)</f>
        <v>0</v>
      </c>
      <c r="S21" s="47" t="str">
        <f t="shared" si="1"/>
        <v>Ok</v>
      </c>
      <c r="T21" s="48" t="str">
        <f t="shared" si="2"/>
        <v>Ok</v>
      </c>
      <c r="U21" s="48" t="str">
        <f t="shared" si="3"/>
        <v>Ok</v>
      </c>
      <c r="V21" s="48" t="str">
        <f t="shared" si="4"/>
        <v>Ok</v>
      </c>
      <c r="W21" s="48" t="str">
        <f t="shared" si="5"/>
        <v>Ok</v>
      </c>
      <c r="X21" s="6">
        <f t="shared" si="6"/>
        <v>0</v>
      </c>
    </row>
    <row r="22" spans="1:24" ht="24" customHeight="1">
      <c r="A22" s="49" t="s">
        <v>64</v>
      </c>
      <c r="B22" s="49" t="s">
        <v>65</v>
      </c>
      <c r="C22" s="49" t="s">
        <v>33</v>
      </c>
      <c r="D22" s="49" t="s">
        <v>66</v>
      </c>
      <c r="E22" s="50" t="s">
        <v>42</v>
      </c>
      <c r="F22" s="51">
        <v>1</v>
      </c>
      <c r="G22" s="52">
        <v>7071.48</v>
      </c>
      <c r="H22" s="52">
        <v>8624.3700000000008</v>
      </c>
      <c r="I22" s="52">
        <v>8624.3700000000008</v>
      </c>
      <c r="J22" s="53">
        <v>1.1390955521325924E-3</v>
      </c>
      <c r="K22" s="54" t="s">
        <v>64</v>
      </c>
      <c r="L22" s="49" t="s">
        <v>65</v>
      </c>
      <c r="M22" s="49" t="s">
        <v>33</v>
      </c>
      <c r="N22" s="49" t="s">
        <v>66</v>
      </c>
      <c r="O22" s="50" t="s">
        <v>42</v>
      </c>
      <c r="P22" s="51">
        <v>1</v>
      </c>
      <c r="Q22" s="55"/>
      <c r="R22" s="56">
        <f t="shared" si="8"/>
        <v>0</v>
      </c>
      <c r="S22" s="47" t="str">
        <f t="shared" si="1"/>
        <v>Ok</v>
      </c>
      <c r="T22" s="48" t="str">
        <f t="shared" si="2"/>
        <v>Ok</v>
      </c>
      <c r="U22" s="48" t="str">
        <f t="shared" si="3"/>
        <v>Ok</v>
      </c>
      <c r="V22" s="48" t="str">
        <f t="shared" si="4"/>
        <v>Ok</v>
      </c>
      <c r="W22" s="48" t="str">
        <f t="shared" si="5"/>
        <v>Ok</v>
      </c>
      <c r="X22" s="6">
        <f t="shared" si="6"/>
        <v>0</v>
      </c>
    </row>
    <row r="23" spans="1:24" ht="24" customHeight="1">
      <c r="A23" s="40" t="s">
        <v>67</v>
      </c>
      <c r="B23" s="40" t="s">
        <v>27</v>
      </c>
      <c r="C23" s="40"/>
      <c r="D23" s="40" t="s">
        <v>68</v>
      </c>
      <c r="E23" s="41"/>
      <c r="F23" s="42"/>
      <c r="G23" s="42"/>
      <c r="H23" s="43"/>
      <c r="I23" s="43"/>
      <c r="J23" s="44">
        <v>6.0575811502609038E-2</v>
      </c>
      <c r="K23" s="45" t="s">
        <v>67</v>
      </c>
      <c r="L23" s="40" t="s">
        <v>27</v>
      </c>
      <c r="M23" s="40"/>
      <c r="N23" s="40" t="s">
        <v>68</v>
      </c>
      <c r="O23" s="41"/>
      <c r="P23" s="42"/>
      <c r="Q23" s="43"/>
      <c r="R23" s="46"/>
      <c r="S23" s="47" t="str">
        <f t="shared" si="1"/>
        <v>Ok</v>
      </c>
      <c r="T23" s="48" t="str">
        <f t="shared" si="2"/>
        <v>Ok</v>
      </c>
      <c r="U23" s="48" t="str">
        <f t="shared" si="3"/>
        <v>Ok</v>
      </c>
      <c r="V23" s="48" t="str">
        <f t="shared" si="4"/>
        <v>Ok</v>
      </c>
      <c r="W23" s="48" t="str">
        <f t="shared" si="5"/>
        <v>Ok</v>
      </c>
      <c r="X23" s="6" t="str">
        <f t="shared" si="6"/>
        <v>-</v>
      </c>
    </row>
    <row r="24" spans="1:24" ht="24" customHeight="1">
      <c r="A24" s="40" t="s">
        <v>69</v>
      </c>
      <c r="B24" s="40" t="s">
        <v>27</v>
      </c>
      <c r="C24" s="40"/>
      <c r="D24" s="40" t="s">
        <v>70</v>
      </c>
      <c r="E24" s="41"/>
      <c r="F24" s="42"/>
      <c r="G24" s="42"/>
      <c r="H24" s="43"/>
      <c r="I24" s="43"/>
      <c r="J24" s="44">
        <v>4.5492658083354676E-4</v>
      </c>
      <c r="K24" s="45" t="s">
        <v>69</v>
      </c>
      <c r="L24" s="40" t="s">
        <v>27</v>
      </c>
      <c r="M24" s="40"/>
      <c r="N24" s="40" t="s">
        <v>70</v>
      </c>
      <c r="O24" s="41"/>
      <c r="P24" s="42"/>
      <c r="Q24" s="43"/>
      <c r="R24" s="46"/>
      <c r="S24" s="47" t="str">
        <f t="shared" si="1"/>
        <v>Ok</v>
      </c>
      <c r="T24" s="48" t="str">
        <f t="shared" si="2"/>
        <v>Ok</v>
      </c>
      <c r="U24" s="48" t="str">
        <f t="shared" si="3"/>
        <v>Ok</v>
      </c>
      <c r="V24" s="48" t="str">
        <f t="shared" si="4"/>
        <v>Ok</v>
      </c>
      <c r="W24" s="48" t="str">
        <f t="shared" si="5"/>
        <v>Ok</v>
      </c>
      <c r="X24" s="6" t="str">
        <f t="shared" si="6"/>
        <v>-</v>
      </c>
    </row>
    <row r="25" spans="1:24" ht="39" customHeight="1">
      <c r="A25" s="49" t="s">
        <v>71</v>
      </c>
      <c r="B25" s="49" t="s">
        <v>72</v>
      </c>
      <c r="C25" s="49" t="s">
        <v>73</v>
      </c>
      <c r="D25" s="49" t="s">
        <v>74</v>
      </c>
      <c r="E25" s="50" t="s">
        <v>75</v>
      </c>
      <c r="F25" s="51">
        <v>5.76</v>
      </c>
      <c r="G25" s="52">
        <v>490.31</v>
      </c>
      <c r="H25" s="52">
        <v>597.98</v>
      </c>
      <c r="I25" s="52">
        <v>3444.36</v>
      </c>
      <c r="J25" s="53">
        <v>4.5492658083354676E-4</v>
      </c>
      <c r="K25" s="54" t="s">
        <v>71</v>
      </c>
      <c r="L25" s="49" t="s">
        <v>72</v>
      </c>
      <c r="M25" s="49" t="s">
        <v>73</v>
      </c>
      <c r="N25" s="49" t="s">
        <v>74</v>
      </c>
      <c r="O25" s="50" t="s">
        <v>75</v>
      </c>
      <c r="P25" s="51">
        <v>5.76</v>
      </c>
      <c r="Q25" s="55"/>
      <c r="R25" s="56">
        <f>TRUNC(P25*Q25,2)</f>
        <v>0</v>
      </c>
      <c r="S25" s="47" t="str">
        <f t="shared" si="1"/>
        <v>Ok</v>
      </c>
      <c r="T25" s="48" t="str">
        <f t="shared" si="2"/>
        <v>Ok</v>
      </c>
      <c r="U25" s="48" t="str">
        <f t="shared" si="3"/>
        <v>Ok</v>
      </c>
      <c r="V25" s="48" t="str">
        <f t="shared" si="4"/>
        <v>Ok</v>
      </c>
      <c r="W25" s="48" t="str">
        <f t="shared" si="5"/>
        <v>Ok</v>
      </c>
      <c r="X25" s="6">
        <f t="shared" si="6"/>
        <v>0</v>
      </c>
    </row>
    <row r="26" spans="1:24" ht="24" customHeight="1">
      <c r="A26" s="40" t="s">
        <v>76</v>
      </c>
      <c r="B26" s="40" t="s">
        <v>27</v>
      </c>
      <c r="C26" s="40"/>
      <c r="D26" s="40" t="s">
        <v>77</v>
      </c>
      <c r="E26" s="41"/>
      <c r="F26" s="42"/>
      <c r="G26" s="42"/>
      <c r="H26" s="43"/>
      <c r="I26" s="43"/>
      <c r="J26" s="44">
        <v>3.9895017617501909E-2</v>
      </c>
      <c r="K26" s="45" t="s">
        <v>76</v>
      </c>
      <c r="L26" s="40" t="s">
        <v>27</v>
      </c>
      <c r="M26" s="40"/>
      <c r="N26" s="40" t="s">
        <v>77</v>
      </c>
      <c r="O26" s="41"/>
      <c r="P26" s="42"/>
      <c r="Q26" s="43"/>
      <c r="R26" s="46"/>
      <c r="S26" s="47" t="str">
        <f t="shared" si="1"/>
        <v>Ok</v>
      </c>
      <c r="T26" s="48" t="str">
        <f t="shared" si="2"/>
        <v>Ok</v>
      </c>
      <c r="U26" s="48" t="str">
        <f t="shared" si="3"/>
        <v>Ok</v>
      </c>
      <c r="V26" s="48" t="str">
        <f t="shared" si="4"/>
        <v>Ok</v>
      </c>
      <c r="W26" s="48" t="str">
        <f t="shared" si="5"/>
        <v>Ok</v>
      </c>
      <c r="X26" s="6" t="str">
        <f t="shared" si="6"/>
        <v>-</v>
      </c>
    </row>
    <row r="27" spans="1:24" ht="24" customHeight="1">
      <c r="A27" s="49" t="s">
        <v>78</v>
      </c>
      <c r="B27" s="49" t="s">
        <v>79</v>
      </c>
      <c r="C27" s="49" t="s">
        <v>73</v>
      </c>
      <c r="D27" s="49" t="s">
        <v>80</v>
      </c>
      <c r="E27" s="50" t="s">
        <v>75</v>
      </c>
      <c r="F27" s="51">
        <v>1463.52</v>
      </c>
      <c r="G27" s="52">
        <v>79.849999999999994</v>
      </c>
      <c r="H27" s="52">
        <v>97.38</v>
      </c>
      <c r="I27" s="52">
        <v>142517.57</v>
      </c>
      <c r="J27" s="53">
        <v>1.8823534946639044E-2</v>
      </c>
      <c r="K27" s="54" t="s">
        <v>78</v>
      </c>
      <c r="L27" s="49" t="s">
        <v>79</v>
      </c>
      <c r="M27" s="49" t="s">
        <v>73</v>
      </c>
      <c r="N27" s="49" t="s">
        <v>80</v>
      </c>
      <c r="O27" s="50" t="s">
        <v>75</v>
      </c>
      <c r="P27" s="51">
        <v>1463.52</v>
      </c>
      <c r="Q27" s="55"/>
      <c r="R27" s="56">
        <f t="shared" ref="R27:R30" si="9">TRUNC(P27*Q27,2)</f>
        <v>0</v>
      </c>
      <c r="S27" s="47" t="str">
        <f t="shared" si="1"/>
        <v>Ok</v>
      </c>
      <c r="T27" s="48" t="str">
        <f t="shared" si="2"/>
        <v>Ok</v>
      </c>
      <c r="U27" s="48" t="str">
        <f t="shared" si="3"/>
        <v>Ok</v>
      </c>
      <c r="V27" s="48" t="str">
        <f t="shared" si="4"/>
        <v>Ok</v>
      </c>
      <c r="W27" s="48" t="str">
        <f t="shared" si="5"/>
        <v>Ok</v>
      </c>
      <c r="X27" s="6">
        <f t="shared" si="6"/>
        <v>0</v>
      </c>
    </row>
    <row r="28" spans="1:24" ht="24" customHeight="1">
      <c r="A28" s="49" t="s">
        <v>81</v>
      </c>
      <c r="B28" s="49" t="s">
        <v>82</v>
      </c>
      <c r="C28" s="49" t="s">
        <v>33</v>
      </c>
      <c r="D28" s="49" t="s">
        <v>83</v>
      </c>
      <c r="E28" s="50" t="s">
        <v>84</v>
      </c>
      <c r="F28" s="51">
        <v>338.72</v>
      </c>
      <c r="G28" s="52">
        <v>251.32</v>
      </c>
      <c r="H28" s="52">
        <v>306.5</v>
      </c>
      <c r="I28" s="52">
        <v>103817.68</v>
      </c>
      <c r="J28" s="53">
        <v>1.3712103901006658E-2</v>
      </c>
      <c r="K28" s="54" t="s">
        <v>81</v>
      </c>
      <c r="L28" s="49" t="s">
        <v>82</v>
      </c>
      <c r="M28" s="49" t="s">
        <v>33</v>
      </c>
      <c r="N28" s="49" t="s">
        <v>83</v>
      </c>
      <c r="O28" s="50" t="s">
        <v>84</v>
      </c>
      <c r="P28" s="51">
        <v>338.72</v>
      </c>
      <c r="Q28" s="55"/>
      <c r="R28" s="56">
        <f t="shared" si="9"/>
        <v>0</v>
      </c>
      <c r="S28" s="47" t="str">
        <f t="shared" si="1"/>
        <v>Ok</v>
      </c>
      <c r="T28" s="48" t="str">
        <f t="shared" si="2"/>
        <v>Ok</v>
      </c>
      <c r="U28" s="48" t="str">
        <f t="shared" si="3"/>
        <v>Ok</v>
      </c>
      <c r="V28" s="48" t="str">
        <f t="shared" si="4"/>
        <v>Ok</v>
      </c>
      <c r="W28" s="48" t="str">
        <f t="shared" si="5"/>
        <v>Ok</v>
      </c>
      <c r="X28" s="6">
        <f t="shared" si="6"/>
        <v>0</v>
      </c>
    </row>
    <row r="29" spans="1:24" ht="26.1" customHeight="1">
      <c r="A29" s="49" t="s">
        <v>85</v>
      </c>
      <c r="B29" s="49" t="s">
        <v>86</v>
      </c>
      <c r="C29" s="49" t="s">
        <v>33</v>
      </c>
      <c r="D29" s="49" t="s">
        <v>87</v>
      </c>
      <c r="E29" s="50" t="s">
        <v>88</v>
      </c>
      <c r="F29" s="51">
        <v>2137.2800000000002</v>
      </c>
      <c r="G29" s="52">
        <v>13.41</v>
      </c>
      <c r="H29" s="52">
        <v>16.350000000000001</v>
      </c>
      <c r="I29" s="52">
        <v>34944.519999999997</v>
      </c>
      <c r="J29" s="53">
        <v>4.6154266692417434E-3</v>
      </c>
      <c r="K29" s="54" t="s">
        <v>85</v>
      </c>
      <c r="L29" s="49" t="s">
        <v>86</v>
      </c>
      <c r="M29" s="49" t="s">
        <v>33</v>
      </c>
      <c r="N29" s="49" t="s">
        <v>87</v>
      </c>
      <c r="O29" s="50" t="s">
        <v>88</v>
      </c>
      <c r="P29" s="51">
        <v>2137.2800000000002</v>
      </c>
      <c r="Q29" s="55"/>
      <c r="R29" s="56">
        <f t="shared" si="9"/>
        <v>0</v>
      </c>
      <c r="S29" s="47" t="str">
        <f t="shared" si="1"/>
        <v>Ok</v>
      </c>
      <c r="T29" s="48" t="str">
        <f t="shared" si="2"/>
        <v>Ok</v>
      </c>
      <c r="U29" s="48" t="str">
        <f t="shared" si="3"/>
        <v>Ok</v>
      </c>
      <c r="V29" s="48" t="str">
        <f t="shared" si="4"/>
        <v>Ok</v>
      </c>
      <c r="W29" s="48" t="str">
        <f t="shared" si="5"/>
        <v>Ok</v>
      </c>
      <c r="X29" s="6">
        <f t="shared" si="6"/>
        <v>0</v>
      </c>
    </row>
    <row r="30" spans="1:24" ht="24" customHeight="1">
      <c r="A30" s="49" t="s">
        <v>89</v>
      </c>
      <c r="B30" s="49" t="s">
        <v>90</v>
      </c>
      <c r="C30" s="49" t="s">
        <v>33</v>
      </c>
      <c r="D30" s="49" t="s">
        <v>91</v>
      </c>
      <c r="E30" s="50" t="s">
        <v>88</v>
      </c>
      <c r="F30" s="51">
        <v>1546.92</v>
      </c>
      <c r="G30" s="52">
        <v>11.02</v>
      </c>
      <c r="H30" s="52">
        <v>13.43</v>
      </c>
      <c r="I30" s="52">
        <v>20775.13</v>
      </c>
      <c r="J30" s="53">
        <v>2.743952100614466E-3</v>
      </c>
      <c r="K30" s="54" t="s">
        <v>89</v>
      </c>
      <c r="L30" s="49" t="s">
        <v>90</v>
      </c>
      <c r="M30" s="49" t="s">
        <v>33</v>
      </c>
      <c r="N30" s="49" t="s">
        <v>91</v>
      </c>
      <c r="O30" s="50" t="s">
        <v>88</v>
      </c>
      <c r="P30" s="51">
        <v>1546.92</v>
      </c>
      <c r="Q30" s="55"/>
      <c r="R30" s="56">
        <f t="shared" si="9"/>
        <v>0</v>
      </c>
      <c r="S30" s="47" t="str">
        <f t="shared" si="1"/>
        <v>Ok</v>
      </c>
      <c r="T30" s="48" t="str">
        <f t="shared" si="2"/>
        <v>Ok</v>
      </c>
      <c r="U30" s="48" t="str">
        <f t="shared" si="3"/>
        <v>Ok</v>
      </c>
      <c r="V30" s="48" t="str">
        <f t="shared" si="4"/>
        <v>Ok</v>
      </c>
      <c r="W30" s="48" t="str">
        <f t="shared" si="5"/>
        <v>Ok</v>
      </c>
      <c r="X30" s="6">
        <f t="shared" si="6"/>
        <v>0</v>
      </c>
    </row>
    <row r="31" spans="1:24" ht="26.1" customHeight="1">
      <c r="A31" s="40" t="s">
        <v>92</v>
      </c>
      <c r="B31" s="40" t="s">
        <v>27</v>
      </c>
      <c r="C31" s="40"/>
      <c r="D31" s="40" t="s">
        <v>93</v>
      </c>
      <c r="E31" s="41"/>
      <c r="F31" s="42"/>
      <c r="G31" s="42"/>
      <c r="H31" s="43"/>
      <c r="I31" s="43"/>
      <c r="J31" s="44">
        <v>1.2506595217656499E-2</v>
      </c>
      <c r="K31" s="45" t="s">
        <v>92</v>
      </c>
      <c r="L31" s="40" t="s">
        <v>27</v>
      </c>
      <c r="M31" s="40"/>
      <c r="N31" s="40" t="s">
        <v>93</v>
      </c>
      <c r="O31" s="41"/>
      <c r="P31" s="42"/>
      <c r="Q31" s="43"/>
      <c r="R31" s="46"/>
      <c r="S31" s="47" t="str">
        <f t="shared" si="1"/>
        <v>Ok</v>
      </c>
      <c r="T31" s="48" t="str">
        <f t="shared" si="2"/>
        <v>Ok</v>
      </c>
      <c r="U31" s="48" t="str">
        <f t="shared" si="3"/>
        <v>Ok</v>
      </c>
      <c r="V31" s="48" t="str">
        <f t="shared" si="4"/>
        <v>Ok</v>
      </c>
      <c r="W31" s="48" t="str">
        <f t="shared" si="5"/>
        <v>Ok</v>
      </c>
      <c r="X31" s="6" t="str">
        <f t="shared" si="6"/>
        <v>-</v>
      </c>
    </row>
    <row r="32" spans="1:24" ht="51.95" customHeight="1">
      <c r="A32" s="49" t="s">
        <v>94</v>
      </c>
      <c r="B32" s="49" t="s">
        <v>95</v>
      </c>
      <c r="C32" s="49" t="s">
        <v>33</v>
      </c>
      <c r="D32" s="49" t="s">
        <v>96</v>
      </c>
      <c r="E32" s="50" t="s">
        <v>97</v>
      </c>
      <c r="F32" s="51">
        <v>8</v>
      </c>
      <c r="G32" s="52">
        <v>663.15</v>
      </c>
      <c r="H32" s="52">
        <v>808.77</v>
      </c>
      <c r="I32" s="52">
        <v>6470.16</v>
      </c>
      <c r="J32" s="53">
        <v>8.5457030224656569E-4</v>
      </c>
      <c r="K32" s="54" t="s">
        <v>94</v>
      </c>
      <c r="L32" s="49" t="s">
        <v>95</v>
      </c>
      <c r="M32" s="49" t="s">
        <v>33</v>
      </c>
      <c r="N32" s="49" t="s">
        <v>96</v>
      </c>
      <c r="O32" s="50" t="s">
        <v>97</v>
      </c>
      <c r="P32" s="51">
        <v>8</v>
      </c>
      <c r="Q32" s="55"/>
      <c r="R32" s="56">
        <f t="shared" ref="R32:R36" si="10">TRUNC(P32*Q32,2)</f>
        <v>0</v>
      </c>
      <c r="S32" s="47" t="str">
        <f t="shared" si="1"/>
        <v>Ok</v>
      </c>
      <c r="T32" s="48" t="str">
        <f t="shared" si="2"/>
        <v>Ok</v>
      </c>
      <c r="U32" s="48" t="str">
        <f t="shared" si="3"/>
        <v>Ok</v>
      </c>
      <c r="V32" s="48" t="str">
        <f t="shared" si="4"/>
        <v>Ok</v>
      </c>
      <c r="W32" s="48" t="str">
        <f t="shared" si="5"/>
        <v>Ok</v>
      </c>
      <c r="X32" s="6">
        <f t="shared" si="6"/>
        <v>0</v>
      </c>
    </row>
    <row r="33" spans="1:24" ht="104.1" customHeight="1">
      <c r="A33" s="49" t="s">
        <v>98</v>
      </c>
      <c r="B33" s="49" t="s">
        <v>99</v>
      </c>
      <c r="C33" s="49" t="s">
        <v>100</v>
      </c>
      <c r="D33" s="49" t="s">
        <v>101</v>
      </c>
      <c r="E33" s="50" t="s">
        <v>102</v>
      </c>
      <c r="F33" s="51">
        <v>24</v>
      </c>
      <c r="G33" s="52">
        <v>1392.07</v>
      </c>
      <c r="H33" s="52">
        <v>1697.76</v>
      </c>
      <c r="I33" s="52">
        <v>40746.239999999998</v>
      </c>
      <c r="J33" s="53">
        <v>5.381710287258909E-3</v>
      </c>
      <c r="K33" s="54" t="s">
        <v>98</v>
      </c>
      <c r="L33" s="49" t="s">
        <v>99</v>
      </c>
      <c r="M33" s="49" t="s">
        <v>100</v>
      </c>
      <c r="N33" s="49" t="s">
        <v>101</v>
      </c>
      <c r="O33" s="50" t="s">
        <v>102</v>
      </c>
      <c r="P33" s="51">
        <v>24</v>
      </c>
      <c r="Q33" s="55"/>
      <c r="R33" s="56">
        <f t="shared" si="10"/>
        <v>0</v>
      </c>
      <c r="S33" s="47" t="str">
        <f t="shared" si="1"/>
        <v>Ok</v>
      </c>
      <c r="T33" s="48" t="str">
        <f t="shared" si="2"/>
        <v>Ok</v>
      </c>
      <c r="U33" s="48" t="str">
        <f t="shared" si="3"/>
        <v>Ok</v>
      </c>
      <c r="V33" s="48" t="str">
        <f t="shared" si="4"/>
        <v>Ok</v>
      </c>
      <c r="W33" s="48" t="str">
        <f t="shared" si="5"/>
        <v>Ok</v>
      </c>
      <c r="X33" s="6">
        <f t="shared" si="6"/>
        <v>0</v>
      </c>
    </row>
    <row r="34" spans="1:24" ht="104.1" customHeight="1">
      <c r="A34" s="49" t="s">
        <v>103</v>
      </c>
      <c r="B34" s="49" t="s">
        <v>104</v>
      </c>
      <c r="C34" s="49" t="s">
        <v>100</v>
      </c>
      <c r="D34" s="49" t="s">
        <v>105</v>
      </c>
      <c r="E34" s="50" t="s">
        <v>102</v>
      </c>
      <c r="F34" s="51">
        <v>8</v>
      </c>
      <c r="G34" s="52">
        <v>1432</v>
      </c>
      <c r="H34" s="52">
        <v>1746.46</v>
      </c>
      <c r="I34" s="52">
        <v>13971.68</v>
      </c>
      <c r="J34" s="53">
        <v>1.8453612894414198E-3</v>
      </c>
      <c r="K34" s="54" t="s">
        <v>103</v>
      </c>
      <c r="L34" s="49" t="s">
        <v>104</v>
      </c>
      <c r="M34" s="49" t="s">
        <v>100</v>
      </c>
      <c r="N34" s="49" t="s">
        <v>105</v>
      </c>
      <c r="O34" s="50" t="s">
        <v>102</v>
      </c>
      <c r="P34" s="51">
        <v>8</v>
      </c>
      <c r="Q34" s="55"/>
      <c r="R34" s="56">
        <f t="shared" si="10"/>
        <v>0</v>
      </c>
      <c r="S34" s="47" t="str">
        <f t="shared" si="1"/>
        <v>Ok</v>
      </c>
      <c r="T34" s="48" t="str">
        <f t="shared" si="2"/>
        <v>Ok</v>
      </c>
      <c r="U34" s="48" t="str">
        <f t="shared" si="3"/>
        <v>Ok</v>
      </c>
      <c r="V34" s="48" t="str">
        <f t="shared" si="4"/>
        <v>Ok</v>
      </c>
      <c r="W34" s="48" t="str">
        <f t="shared" si="5"/>
        <v>Ok</v>
      </c>
      <c r="X34" s="6">
        <f t="shared" si="6"/>
        <v>0</v>
      </c>
    </row>
    <row r="35" spans="1:24" ht="78" customHeight="1">
      <c r="A35" s="49" t="s">
        <v>106</v>
      </c>
      <c r="B35" s="49" t="s">
        <v>107</v>
      </c>
      <c r="C35" s="49" t="s">
        <v>100</v>
      </c>
      <c r="D35" s="49" t="s">
        <v>108</v>
      </c>
      <c r="E35" s="50" t="s">
        <v>102</v>
      </c>
      <c r="F35" s="51">
        <v>24</v>
      </c>
      <c r="G35" s="52">
        <v>874.01</v>
      </c>
      <c r="H35" s="52">
        <v>1065.94</v>
      </c>
      <c r="I35" s="52">
        <v>25582.560000000001</v>
      </c>
      <c r="J35" s="53">
        <v>3.3789111909815059E-3</v>
      </c>
      <c r="K35" s="54" t="s">
        <v>106</v>
      </c>
      <c r="L35" s="49" t="s">
        <v>107</v>
      </c>
      <c r="M35" s="49" t="s">
        <v>100</v>
      </c>
      <c r="N35" s="49" t="s">
        <v>108</v>
      </c>
      <c r="O35" s="50" t="s">
        <v>102</v>
      </c>
      <c r="P35" s="51">
        <v>24</v>
      </c>
      <c r="Q35" s="55"/>
      <c r="R35" s="56">
        <f t="shared" si="10"/>
        <v>0</v>
      </c>
      <c r="S35" s="47" t="str">
        <f t="shared" si="1"/>
        <v>Ok</v>
      </c>
      <c r="T35" s="48" t="str">
        <f t="shared" si="2"/>
        <v>Ok</v>
      </c>
      <c r="U35" s="48" t="str">
        <f t="shared" si="3"/>
        <v>Ok</v>
      </c>
      <c r="V35" s="48" t="str">
        <f t="shared" si="4"/>
        <v>Ok</v>
      </c>
      <c r="W35" s="48" t="str">
        <f t="shared" si="5"/>
        <v>Ok</v>
      </c>
      <c r="X35" s="6">
        <f t="shared" si="6"/>
        <v>0</v>
      </c>
    </row>
    <row r="36" spans="1:24" ht="90.95" customHeight="1">
      <c r="A36" s="49" t="s">
        <v>109</v>
      </c>
      <c r="B36" s="49" t="s">
        <v>110</v>
      </c>
      <c r="C36" s="49" t="s">
        <v>100</v>
      </c>
      <c r="D36" s="49" t="s">
        <v>111</v>
      </c>
      <c r="E36" s="50" t="s">
        <v>102</v>
      </c>
      <c r="F36" s="51">
        <v>8</v>
      </c>
      <c r="G36" s="52">
        <v>811.73</v>
      </c>
      <c r="H36" s="52">
        <v>989.98</v>
      </c>
      <c r="I36" s="52">
        <v>7919.84</v>
      </c>
      <c r="J36" s="53">
        <v>1.0460421477280996E-3</v>
      </c>
      <c r="K36" s="54" t="s">
        <v>109</v>
      </c>
      <c r="L36" s="49" t="s">
        <v>110</v>
      </c>
      <c r="M36" s="49" t="s">
        <v>100</v>
      </c>
      <c r="N36" s="49" t="s">
        <v>111</v>
      </c>
      <c r="O36" s="50" t="s">
        <v>102</v>
      </c>
      <c r="P36" s="51">
        <v>8</v>
      </c>
      <c r="Q36" s="55"/>
      <c r="R36" s="56">
        <f t="shared" si="10"/>
        <v>0</v>
      </c>
      <c r="S36" s="47" t="str">
        <f t="shared" si="1"/>
        <v>Ok</v>
      </c>
      <c r="T36" s="48" t="str">
        <f t="shared" si="2"/>
        <v>Ok</v>
      </c>
      <c r="U36" s="48" t="str">
        <f t="shared" si="3"/>
        <v>Ok</v>
      </c>
      <c r="V36" s="48" t="str">
        <f t="shared" si="4"/>
        <v>Ok</v>
      </c>
      <c r="W36" s="48" t="str">
        <f t="shared" si="5"/>
        <v>Ok</v>
      </c>
      <c r="X36" s="6">
        <f t="shared" si="6"/>
        <v>0</v>
      </c>
    </row>
    <row r="37" spans="1:24" ht="26.1" customHeight="1">
      <c r="A37" s="40" t="s">
        <v>112</v>
      </c>
      <c r="B37" s="40" t="s">
        <v>27</v>
      </c>
      <c r="C37" s="40"/>
      <c r="D37" s="40" t="s">
        <v>113</v>
      </c>
      <c r="E37" s="41"/>
      <c r="F37" s="42"/>
      <c r="G37" s="42"/>
      <c r="H37" s="43"/>
      <c r="I37" s="43"/>
      <c r="J37" s="44">
        <v>6.3481103014769169E-3</v>
      </c>
      <c r="K37" s="45" t="s">
        <v>112</v>
      </c>
      <c r="L37" s="40" t="s">
        <v>27</v>
      </c>
      <c r="M37" s="40"/>
      <c r="N37" s="40" t="s">
        <v>113</v>
      </c>
      <c r="O37" s="41"/>
      <c r="P37" s="42"/>
      <c r="Q37" s="43"/>
      <c r="R37" s="46"/>
      <c r="S37" s="47" t="str">
        <f t="shared" si="1"/>
        <v>Ok</v>
      </c>
      <c r="T37" s="48" t="str">
        <f t="shared" si="2"/>
        <v>Ok</v>
      </c>
      <c r="U37" s="48" t="str">
        <f t="shared" si="3"/>
        <v>Ok</v>
      </c>
      <c r="V37" s="48" t="str">
        <f t="shared" si="4"/>
        <v>Ok</v>
      </c>
      <c r="W37" s="48" t="str">
        <f t="shared" si="5"/>
        <v>Ok</v>
      </c>
      <c r="X37" s="6" t="str">
        <f t="shared" si="6"/>
        <v>-</v>
      </c>
    </row>
    <row r="38" spans="1:24" ht="26.1" customHeight="1">
      <c r="A38" s="49" t="s">
        <v>114</v>
      </c>
      <c r="B38" s="49" t="s">
        <v>115</v>
      </c>
      <c r="C38" s="49" t="s">
        <v>33</v>
      </c>
      <c r="D38" s="49" t="s">
        <v>116</v>
      </c>
      <c r="E38" s="50" t="s">
        <v>117</v>
      </c>
      <c r="F38" s="51">
        <v>24</v>
      </c>
      <c r="G38" s="52">
        <v>1346.53</v>
      </c>
      <c r="H38" s="52">
        <v>1642.22</v>
      </c>
      <c r="I38" s="52">
        <v>39413.279999999999</v>
      </c>
      <c r="J38" s="53">
        <v>5.2056546672923885E-3</v>
      </c>
      <c r="K38" s="54" t="s">
        <v>114</v>
      </c>
      <c r="L38" s="49" t="s">
        <v>115</v>
      </c>
      <c r="M38" s="49" t="s">
        <v>33</v>
      </c>
      <c r="N38" s="49" t="s">
        <v>116</v>
      </c>
      <c r="O38" s="50" t="s">
        <v>117</v>
      </c>
      <c r="P38" s="51">
        <v>24</v>
      </c>
      <c r="Q38" s="55"/>
      <c r="R38" s="56">
        <f t="shared" ref="R38:R41" si="11">TRUNC(P38*Q38,2)</f>
        <v>0</v>
      </c>
      <c r="S38" s="47" t="str">
        <f t="shared" si="1"/>
        <v>Ok</v>
      </c>
      <c r="T38" s="48" t="str">
        <f t="shared" si="2"/>
        <v>Ok</v>
      </c>
      <c r="U38" s="48" t="str">
        <f t="shared" si="3"/>
        <v>Ok</v>
      </c>
      <c r="V38" s="48" t="str">
        <f t="shared" si="4"/>
        <v>Ok</v>
      </c>
      <c r="W38" s="48" t="str">
        <f t="shared" si="5"/>
        <v>Ok</v>
      </c>
      <c r="X38" s="6">
        <f t="shared" si="6"/>
        <v>0</v>
      </c>
    </row>
    <row r="39" spans="1:24" ht="26.1" customHeight="1">
      <c r="A39" s="49" t="s">
        <v>118</v>
      </c>
      <c r="B39" s="49" t="s">
        <v>119</v>
      </c>
      <c r="C39" s="49" t="s">
        <v>33</v>
      </c>
      <c r="D39" s="49" t="s">
        <v>120</v>
      </c>
      <c r="E39" s="50" t="s">
        <v>97</v>
      </c>
      <c r="F39" s="51">
        <v>8</v>
      </c>
      <c r="G39" s="52">
        <v>258.16000000000003</v>
      </c>
      <c r="H39" s="52">
        <v>314.85000000000002</v>
      </c>
      <c r="I39" s="52">
        <v>2518.8000000000002</v>
      </c>
      <c r="J39" s="53">
        <v>3.3267982202892193E-4</v>
      </c>
      <c r="K39" s="54" t="s">
        <v>118</v>
      </c>
      <c r="L39" s="49" t="s">
        <v>119</v>
      </c>
      <c r="M39" s="49" t="s">
        <v>33</v>
      </c>
      <c r="N39" s="49" t="s">
        <v>120</v>
      </c>
      <c r="O39" s="50" t="s">
        <v>97</v>
      </c>
      <c r="P39" s="51">
        <v>8</v>
      </c>
      <c r="Q39" s="55"/>
      <c r="R39" s="56">
        <f t="shared" si="11"/>
        <v>0</v>
      </c>
      <c r="S39" s="47" t="str">
        <f t="shared" si="1"/>
        <v>Ok</v>
      </c>
      <c r="T39" s="48" t="str">
        <f t="shared" si="2"/>
        <v>Ok</v>
      </c>
      <c r="U39" s="48" t="str">
        <f t="shared" si="3"/>
        <v>Ok</v>
      </c>
      <c r="V39" s="48" t="str">
        <f t="shared" si="4"/>
        <v>Ok</v>
      </c>
      <c r="W39" s="48" t="str">
        <f t="shared" si="5"/>
        <v>Ok</v>
      </c>
      <c r="X39" s="6">
        <f t="shared" si="6"/>
        <v>0</v>
      </c>
    </row>
    <row r="40" spans="1:24" ht="26.1" customHeight="1">
      <c r="A40" s="49" t="s">
        <v>121</v>
      </c>
      <c r="B40" s="49" t="s">
        <v>122</v>
      </c>
      <c r="C40" s="49" t="s">
        <v>33</v>
      </c>
      <c r="D40" s="49" t="s">
        <v>123</v>
      </c>
      <c r="E40" s="50" t="s">
        <v>42</v>
      </c>
      <c r="F40" s="51">
        <v>3</v>
      </c>
      <c r="G40" s="52">
        <v>715.64</v>
      </c>
      <c r="H40" s="52">
        <v>872.79</v>
      </c>
      <c r="I40" s="52">
        <v>2618.37</v>
      </c>
      <c r="J40" s="53">
        <v>3.4583089789021291E-4</v>
      </c>
      <c r="K40" s="54" t="s">
        <v>121</v>
      </c>
      <c r="L40" s="49" t="s">
        <v>122</v>
      </c>
      <c r="M40" s="49" t="s">
        <v>33</v>
      </c>
      <c r="N40" s="49" t="s">
        <v>123</v>
      </c>
      <c r="O40" s="50" t="s">
        <v>42</v>
      </c>
      <c r="P40" s="51">
        <v>3</v>
      </c>
      <c r="Q40" s="55"/>
      <c r="R40" s="56">
        <f t="shared" si="11"/>
        <v>0</v>
      </c>
      <c r="S40" s="47" t="str">
        <f t="shared" si="1"/>
        <v>Ok</v>
      </c>
      <c r="T40" s="48" t="str">
        <f t="shared" si="2"/>
        <v>Ok</v>
      </c>
      <c r="U40" s="48" t="str">
        <f t="shared" si="3"/>
        <v>Ok</v>
      </c>
      <c r="V40" s="48" t="str">
        <f t="shared" si="4"/>
        <v>Ok</v>
      </c>
      <c r="W40" s="48" t="str">
        <f t="shared" si="5"/>
        <v>Ok</v>
      </c>
      <c r="X40" s="6">
        <f t="shared" si="6"/>
        <v>0</v>
      </c>
    </row>
    <row r="41" spans="1:24" ht="26.1" customHeight="1">
      <c r="A41" s="49" t="s">
        <v>124</v>
      </c>
      <c r="B41" s="49" t="s">
        <v>125</v>
      </c>
      <c r="C41" s="49" t="s">
        <v>33</v>
      </c>
      <c r="D41" s="49" t="s">
        <v>126</v>
      </c>
      <c r="E41" s="50" t="s">
        <v>97</v>
      </c>
      <c r="F41" s="51">
        <v>8</v>
      </c>
      <c r="G41" s="52">
        <v>360.02</v>
      </c>
      <c r="H41" s="52">
        <v>439.08</v>
      </c>
      <c r="I41" s="52">
        <v>3512.64</v>
      </c>
      <c r="J41" s="53">
        <v>4.639449142653932E-4</v>
      </c>
      <c r="K41" s="54" t="s">
        <v>124</v>
      </c>
      <c r="L41" s="49" t="s">
        <v>125</v>
      </c>
      <c r="M41" s="49" t="s">
        <v>33</v>
      </c>
      <c r="N41" s="49" t="s">
        <v>126</v>
      </c>
      <c r="O41" s="50" t="s">
        <v>97</v>
      </c>
      <c r="P41" s="51">
        <v>8</v>
      </c>
      <c r="Q41" s="55"/>
      <c r="R41" s="56">
        <f t="shared" si="11"/>
        <v>0</v>
      </c>
      <c r="S41" s="47" t="str">
        <f t="shared" si="1"/>
        <v>Ok</v>
      </c>
      <c r="T41" s="48" t="str">
        <f t="shared" si="2"/>
        <v>Ok</v>
      </c>
      <c r="U41" s="48" t="str">
        <f t="shared" si="3"/>
        <v>Ok</v>
      </c>
      <c r="V41" s="48" t="str">
        <f t="shared" si="4"/>
        <v>Ok</v>
      </c>
      <c r="W41" s="48" t="str">
        <f t="shared" si="5"/>
        <v>Ok</v>
      </c>
      <c r="X41" s="6">
        <f t="shared" si="6"/>
        <v>0</v>
      </c>
    </row>
    <row r="42" spans="1:24" ht="24" customHeight="1">
      <c r="A42" s="40" t="s">
        <v>127</v>
      </c>
      <c r="B42" s="40" t="s">
        <v>27</v>
      </c>
      <c r="C42" s="40"/>
      <c r="D42" s="40" t="s">
        <v>128</v>
      </c>
      <c r="E42" s="41"/>
      <c r="F42" s="42"/>
      <c r="G42" s="42"/>
      <c r="H42" s="43"/>
      <c r="I42" s="43"/>
      <c r="J42" s="44">
        <v>1.3711617851401661E-3</v>
      </c>
      <c r="K42" s="45" t="s">
        <v>127</v>
      </c>
      <c r="L42" s="40" t="s">
        <v>27</v>
      </c>
      <c r="M42" s="40"/>
      <c r="N42" s="40" t="s">
        <v>128</v>
      </c>
      <c r="O42" s="41"/>
      <c r="P42" s="42"/>
      <c r="Q42" s="43"/>
      <c r="R42" s="46"/>
      <c r="S42" s="47" t="str">
        <f t="shared" si="1"/>
        <v>Ok</v>
      </c>
      <c r="T42" s="48" t="str">
        <f t="shared" si="2"/>
        <v>Ok</v>
      </c>
      <c r="U42" s="48" t="str">
        <f t="shared" si="3"/>
        <v>Ok</v>
      </c>
      <c r="V42" s="48" t="str">
        <f t="shared" si="4"/>
        <v>Ok</v>
      </c>
      <c r="W42" s="48" t="str">
        <f t="shared" si="5"/>
        <v>Ok</v>
      </c>
      <c r="X42" s="6" t="str">
        <f t="shared" si="6"/>
        <v>-</v>
      </c>
    </row>
    <row r="43" spans="1:24" ht="24" customHeight="1">
      <c r="A43" s="49" t="s">
        <v>129</v>
      </c>
      <c r="B43" s="49" t="s">
        <v>130</v>
      </c>
      <c r="C43" s="49" t="s">
        <v>33</v>
      </c>
      <c r="D43" s="49" t="s">
        <v>131</v>
      </c>
      <c r="E43" s="50" t="s">
        <v>42</v>
      </c>
      <c r="F43" s="51">
        <v>40</v>
      </c>
      <c r="G43" s="52">
        <v>31.16</v>
      </c>
      <c r="H43" s="52">
        <v>38</v>
      </c>
      <c r="I43" s="52">
        <v>1520</v>
      </c>
      <c r="J43" s="53">
        <v>2.0075961945528083E-4</v>
      </c>
      <c r="K43" s="54" t="s">
        <v>129</v>
      </c>
      <c r="L43" s="49" t="s">
        <v>130</v>
      </c>
      <c r="M43" s="49" t="s">
        <v>33</v>
      </c>
      <c r="N43" s="49" t="s">
        <v>131</v>
      </c>
      <c r="O43" s="50" t="s">
        <v>42</v>
      </c>
      <c r="P43" s="51">
        <v>40</v>
      </c>
      <c r="Q43" s="55"/>
      <c r="R43" s="56">
        <f t="shared" ref="R43:R45" si="12">TRUNC(P43*Q43,2)</f>
        <v>0</v>
      </c>
      <c r="S43" s="47" t="str">
        <f t="shared" si="1"/>
        <v>Ok</v>
      </c>
      <c r="T43" s="48" t="str">
        <f t="shared" si="2"/>
        <v>Ok</v>
      </c>
      <c r="U43" s="48" t="str">
        <f t="shared" si="3"/>
        <v>Ok</v>
      </c>
      <c r="V43" s="48" t="str">
        <f t="shared" si="4"/>
        <v>Ok</v>
      </c>
      <c r="W43" s="48" t="str">
        <f t="shared" si="5"/>
        <v>Ok</v>
      </c>
      <c r="X43" s="6">
        <f t="shared" si="6"/>
        <v>0</v>
      </c>
    </row>
    <row r="44" spans="1:24" ht="39" customHeight="1">
      <c r="A44" s="49" t="s">
        <v>132</v>
      </c>
      <c r="B44" s="49" t="s">
        <v>133</v>
      </c>
      <c r="C44" s="49" t="s">
        <v>73</v>
      </c>
      <c r="D44" s="49" t="s">
        <v>134</v>
      </c>
      <c r="E44" s="50" t="s">
        <v>42</v>
      </c>
      <c r="F44" s="51">
        <v>45</v>
      </c>
      <c r="G44" s="52">
        <v>124.8</v>
      </c>
      <c r="H44" s="52">
        <v>152.19999999999999</v>
      </c>
      <c r="I44" s="52">
        <v>6849</v>
      </c>
      <c r="J44" s="53">
        <v>9.046069958218542E-4</v>
      </c>
      <c r="K44" s="54" t="s">
        <v>132</v>
      </c>
      <c r="L44" s="49" t="s">
        <v>133</v>
      </c>
      <c r="M44" s="49" t="s">
        <v>73</v>
      </c>
      <c r="N44" s="49" t="s">
        <v>134</v>
      </c>
      <c r="O44" s="50" t="s">
        <v>42</v>
      </c>
      <c r="P44" s="51">
        <v>45</v>
      </c>
      <c r="Q44" s="55"/>
      <c r="R44" s="56">
        <f t="shared" si="12"/>
        <v>0</v>
      </c>
      <c r="S44" s="47" t="str">
        <f t="shared" si="1"/>
        <v>Ok</v>
      </c>
      <c r="T44" s="48" t="str">
        <f t="shared" si="2"/>
        <v>Ok</v>
      </c>
      <c r="U44" s="48" t="str">
        <f t="shared" si="3"/>
        <v>Ok</v>
      </c>
      <c r="V44" s="48" t="str">
        <f t="shared" si="4"/>
        <v>Ok</v>
      </c>
      <c r="W44" s="48" t="str">
        <f t="shared" si="5"/>
        <v>Ok</v>
      </c>
      <c r="X44" s="6">
        <f t="shared" si="6"/>
        <v>0</v>
      </c>
    </row>
    <row r="45" spans="1:24" ht="39" customHeight="1">
      <c r="A45" s="49" t="s">
        <v>135</v>
      </c>
      <c r="B45" s="49" t="s">
        <v>136</v>
      </c>
      <c r="C45" s="49" t="s">
        <v>33</v>
      </c>
      <c r="D45" s="49" t="s">
        <v>137</v>
      </c>
      <c r="E45" s="50" t="s">
        <v>84</v>
      </c>
      <c r="F45" s="51">
        <v>15</v>
      </c>
      <c r="G45" s="52">
        <v>110.01</v>
      </c>
      <c r="H45" s="52">
        <v>134.16</v>
      </c>
      <c r="I45" s="52">
        <v>2012.4</v>
      </c>
      <c r="J45" s="53">
        <v>2.6579516986303102E-4</v>
      </c>
      <c r="K45" s="54" t="s">
        <v>135</v>
      </c>
      <c r="L45" s="49" t="s">
        <v>136</v>
      </c>
      <c r="M45" s="49" t="s">
        <v>33</v>
      </c>
      <c r="N45" s="49" t="s">
        <v>137</v>
      </c>
      <c r="O45" s="50" t="s">
        <v>84</v>
      </c>
      <c r="P45" s="51">
        <v>15</v>
      </c>
      <c r="Q45" s="55"/>
      <c r="R45" s="56">
        <f t="shared" si="12"/>
        <v>0</v>
      </c>
      <c r="S45" s="47" t="str">
        <f t="shared" si="1"/>
        <v>Ok</v>
      </c>
      <c r="T45" s="48" t="str">
        <f t="shared" si="2"/>
        <v>Ok</v>
      </c>
      <c r="U45" s="48" t="str">
        <f t="shared" si="3"/>
        <v>Ok</v>
      </c>
      <c r="V45" s="48" t="str">
        <f t="shared" si="4"/>
        <v>Ok</v>
      </c>
      <c r="W45" s="48" t="str">
        <f t="shared" si="5"/>
        <v>Ok</v>
      </c>
      <c r="X45" s="6">
        <f t="shared" si="6"/>
        <v>0</v>
      </c>
    </row>
    <row r="46" spans="1:24" ht="24" customHeight="1">
      <c r="A46" s="40" t="s">
        <v>138</v>
      </c>
      <c r="B46" s="40" t="s">
        <v>27</v>
      </c>
      <c r="C46" s="40"/>
      <c r="D46" s="40" t="s">
        <v>139</v>
      </c>
      <c r="E46" s="41"/>
      <c r="F46" s="42"/>
      <c r="G46" s="42"/>
      <c r="H46" s="43"/>
      <c r="I46" s="43"/>
      <c r="J46" s="44">
        <v>1.8615452884221527E-2</v>
      </c>
      <c r="K46" s="45" t="s">
        <v>138</v>
      </c>
      <c r="L46" s="40" t="s">
        <v>27</v>
      </c>
      <c r="M46" s="40"/>
      <c r="N46" s="40" t="s">
        <v>139</v>
      </c>
      <c r="O46" s="41"/>
      <c r="P46" s="42"/>
      <c r="Q46" s="43"/>
      <c r="R46" s="46"/>
      <c r="S46" s="47" t="str">
        <f t="shared" si="1"/>
        <v>Ok</v>
      </c>
      <c r="T46" s="48" t="str">
        <f t="shared" si="2"/>
        <v>Ok</v>
      </c>
      <c r="U46" s="48" t="str">
        <f t="shared" si="3"/>
        <v>Ok</v>
      </c>
      <c r="V46" s="48" t="str">
        <f t="shared" si="4"/>
        <v>Ok</v>
      </c>
      <c r="W46" s="48" t="str">
        <f t="shared" si="5"/>
        <v>Ok</v>
      </c>
      <c r="X46" s="6" t="str">
        <f t="shared" si="6"/>
        <v>-</v>
      </c>
    </row>
    <row r="47" spans="1:24" ht="24" customHeight="1">
      <c r="A47" s="40" t="s">
        <v>140</v>
      </c>
      <c r="B47" s="40" t="s">
        <v>27</v>
      </c>
      <c r="C47" s="40"/>
      <c r="D47" s="40" t="s">
        <v>141</v>
      </c>
      <c r="E47" s="41"/>
      <c r="F47" s="42"/>
      <c r="G47" s="42"/>
      <c r="H47" s="43"/>
      <c r="I47" s="43"/>
      <c r="J47" s="44">
        <v>8.0080898941559358E-4</v>
      </c>
      <c r="K47" s="45" t="s">
        <v>140</v>
      </c>
      <c r="L47" s="40" t="s">
        <v>27</v>
      </c>
      <c r="M47" s="40"/>
      <c r="N47" s="40" t="s">
        <v>141</v>
      </c>
      <c r="O47" s="41"/>
      <c r="P47" s="42"/>
      <c r="Q47" s="43"/>
      <c r="R47" s="46"/>
      <c r="S47" s="47" t="str">
        <f t="shared" si="1"/>
        <v>Ok</v>
      </c>
      <c r="T47" s="48" t="str">
        <f t="shared" si="2"/>
        <v>Ok</v>
      </c>
      <c r="U47" s="48" t="str">
        <f t="shared" si="3"/>
        <v>Ok</v>
      </c>
      <c r="V47" s="48" t="str">
        <f t="shared" si="4"/>
        <v>Ok</v>
      </c>
      <c r="W47" s="48" t="str">
        <f t="shared" si="5"/>
        <v>Ok</v>
      </c>
      <c r="X47" s="6" t="str">
        <f t="shared" si="6"/>
        <v>-</v>
      </c>
    </row>
    <row r="48" spans="1:24" ht="26.1" customHeight="1">
      <c r="A48" s="49" t="s">
        <v>142</v>
      </c>
      <c r="B48" s="49" t="s">
        <v>143</v>
      </c>
      <c r="C48" s="49" t="s">
        <v>33</v>
      </c>
      <c r="D48" s="49" t="s">
        <v>144</v>
      </c>
      <c r="E48" s="50" t="s">
        <v>75</v>
      </c>
      <c r="F48" s="51">
        <v>5562.5</v>
      </c>
      <c r="G48" s="52">
        <v>0.9</v>
      </c>
      <c r="H48" s="52">
        <v>1.0900000000000001</v>
      </c>
      <c r="I48" s="52">
        <v>6063.12</v>
      </c>
      <c r="J48" s="53">
        <v>8.0080898941559358E-4</v>
      </c>
      <c r="K48" s="54" t="s">
        <v>142</v>
      </c>
      <c r="L48" s="49" t="s">
        <v>143</v>
      </c>
      <c r="M48" s="49" t="s">
        <v>33</v>
      </c>
      <c r="N48" s="49" t="s">
        <v>144</v>
      </c>
      <c r="O48" s="50" t="s">
        <v>75</v>
      </c>
      <c r="P48" s="51">
        <v>5562.5</v>
      </c>
      <c r="Q48" s="55"/>
      <c r="R48" s="56">
        <f>TRUNC(P48*Q48,2)</f>
        <v>0</v>
      </c>
      <c r="S48" s="47" t="str">
        <f t="shared" si="1"/>
        <v>Ok</v>
      </c>
      <c r="T48" s="48" t="str">
        <f t="shared" si="2"/>
        <v>Ok</v>
      </c>
      <c r="U48" s="48" t="str">
        <f t="shared" si="3"/>
        <v>Ok</v>
      </c>
      <c r="V48" s="48" t="str">
        <f t="shared" si="4"/>
        <v>Ok</v>
      </c>
      <c r="W48" s="48" t="str">
        <f t="shared" si="5"/>
        <v>Ok</v>
      </c>
      <c r="X48" s="6">
        <f t="shared" si="6"/>
        <v>0</v>
      </c>
    </row>
    <row r="49" spans="1:24" ht="26.1" customHeight="1">
      <c r="A49" s="40" t="s">
        <v>145</v>
      </c>
      <c r="B49" s="40" t="s">
        <v>27</v>
      </c>
      <c r="C49" s="40"/>
      <c r="D49" s="40" t="s">
        <v>146</v>
      </c>
      <c r="E49" s="41"/>
      <c r="F49" s="42"/>
      <c r="G49" s="42"/>
      <c r="H49" s="43"/>
      <c r="I49" s="43"/>
      <c r="J49" s="44">
        <v>1.7814643894805932E-2</v>
      </c>
      <c r="K49" s="45" t="s">
        <v>145</v>
      </c>
      <c r="L49" s="40" t="s">
        <v>27</v>
      </c>
      <c r="M49" s="40"/>
      <c r="N49" s="40" t="s">
        <v>146</v>
      </c>
      <c r="O49" s="41"/>
      <c r="P49" s="42"/>
      <c r="Q49" s="43"/>
      <c r="R49" s="46"/>
      <c r="S49" s="47" t="str">
        <f t="shared" si="1"/>
        <v>Ok</v>
      </c>
      <c r="T49" s="48" t="str">
        <f t="shared" si="2"/>
        <v>Ok</v>
      </c>
      <c r="U49" s="48" t="str">
        <f t="shared" si="3"/>
        <v>Ok</v>
      </c>
      <c r="V49" s="48" t="str">
        <f t="shared" si="4"/>
        <v>Ok</v>
      </c>
      <c r="W49" s="48" t="str">
        <f t="shared" si="5"/>
        <v>Ok</v>
      </c>
      <c r="X49" s="6" t="str">
        <f t="shared" si="6"/>
        <v>-</v>
      </c>
    </row>
    <row r="50" spans="1:24" ht="26.1" customHeight="1">
      <c r="A50" s="49" t="s">
        <v>147</v>
      </c>
      <c r="B50" s="49" t="s">
        <v>148</v>
      </c>
      <c r="C50" s="49" t="s">
        <v>33</v>
      </c>
      <c r="D50" s="49" t="s">
        <v>149</v>
      </c>
      <c r="E50" s="50" t="s">
        <v>42</v>
      </c>
      <c r="F50" s="51">
        <v>38</v>
      </c>
      <c r="G50" s="52">
        <v>70.06</v>
      </c>
      <c r="H50" s="52">
        <v>85.44</v>
      </c>
      <c r="I50" s="52">
        <v>3246.72</v>
      </c>
      <c r="J50" s="53">
        <v>4.2882254715647983E-4</v>
      </c>
      <c r="K50" s="54" t="s">
        <v>147</v>
      </c>
      <c r="L50" s="49" t="s">
        <v>148</v>
      </c>
      <c r="M50" s="49" t="s">
        <v>33</v>
      </c>
      <c r="N50" s="49" t="s">
        <v>149</v>
      </c>
      <c r="O50" s="50" t="s">
        <v>42</v>
      </c>
      <c r="P50" s="51">
        <v>38</v>
      </c>
      <c r="Q50" s="55"/>
      <c r="R50" s="56">
        <f t="shared" ref="R50:R53" si="13">TRUNC(P50*Q50,2)</f>
        <v>0</v>
      </c>
      <c r="S50" s="47" t="str">
        <f t="shared" si="1"/>
        <v>Ok</v>
      </c>
      <c r="T50" s="48" t="str">
        <f t="shared" si="2"/>
        <v>Ok</v>
      </c>
      <c r="U50" s="48" t="str">
        <f t="shared" si="3"/>
        <v>Ok</v>
      </c>
      <c r="V50" s="48" t="str">
        <f t="shared" si="4"/>
        <v>Ok</v>
      </c>
      <c r="W50" s="48" t="str">
        <f t="shared" si="5"/>
        <v>Ok</v>
      </c>
      <c r="X50" s="6">
        <f t="shared" si="6"/>
        <v>0</v>
      </c>
    </row>
    <row r="51" spans="1:24" ht="26.1" customHeight="1">
      <c r="A51" s="49" t="s">
        <v>150</v>
      </c>
      <c r="B51" s="49" t="s">
        <v>151</v>
      </c>
      <c r="C51" s="49" t="s">
        <v>33</v>
      </c>
      <c r="D51" s="49" t="s">
        <v>152</v>
      </c>
      <c r="E51" s="50" t="s">
        <v>42</v>
      </c>
      <c r="F51" s="51">
        <v>53</v>
      </c>
      <c r="G51" s="52">
        <v>1262.5999999999999</v>
      </c>
      <c r="H51" s="52">
        <v>1539.86</v>
      </c>
      <c r="I51" s="52">
        <v>81612.58</v>
      </c>
      <c r="J51" s="53">
        <v>1.0779283226028726E-2</v>
      </c>
      <c r="K51" s="54" t="s">
        <v>150</v>
      </c>
      <c r="L51" s="49" t="s">
        <v>151</v>
      </c>
      <c r="M51" s="49" t="s">
        <v>33</v>
      </c>
      <c r="N51" s="49" t="s">
        <v>152</v>
      </c>
      <c r="O51" s="50" t="s">
        <v>42</v>
      </c>
      <c r="P51" s="51">
        <v>53</v>
      </c>
      <c r="Q51" s="55"/>
      <c r="R51" s="56">
        <f t="shared" si="13"/>
        <v>0</v>
      </c>
      <c r="S51" s="47" t="str">
        <f t="shared" si="1"/>
        <v>Ok</v>
      </c>
      <c r="T51" s="48" t="str">
        <f t="shared" si="2"/>
        <v>Ok</v>
      </c>
      <c r="U51" s="48" t="str">
        <f t="shared" si="3"/>
        <v>Ok</v>
      </c>
      <c r="V51" s="48" t="str">
        <f t="shared" si="4"/>
        <v>Ok</v>
      </c>
      <c r="W51" s="48" t="str">
        <f t="shared" si="5"/>
        <v>Ok</v>
      </c>
      <c r="X51" s="6">
        <f t="shared" si="6"/>
        <v>0</v>
      </c>
    </row>
    <row r="52" spans="1:24" ht="26.1" customHeight="1">
      <c r="A52" s="49" t="s">
        <v>153</v>
      </c>
      <c r="B52" s="49" t="s">
        <v>154</v>
      </c>
      <c r="C52" s="49" t="s">
        <v>33</v>
      </c>
      <c r="D52" s="49" t="s">
        <v>155</v>
      </c>
      <c r="E52" s="50" t="s">
        <v>42</v>
      </c>
      <c r="F52" s="51">
        <v>23</v>
      </c>
      <c r="G52" s="52">
        <v>1423.76</v>
      </c>
      <c r="H52" s="52">
        <v>1736.41</v>
      </c>
      <c r="I52" s="52">
        <v>39937.43</v>
      </c>
      <c r="J52" s="53">
        <v>5.274883716330208E-3</v>
      </c>
      <c r="K52" s="54" t="s">
        <v>153</v>
      </c>
      <c r="L52" s="49" t="s">
        <v>154</v>
      </c>
      <c r="M52" s="49" t="s">
        <v>33</v>
      </c>
      <c r="N52" s="49" t="s">
        <v>155</v>
      </c>
      <c r="O52" s="50" t="s">
        <v>42</v>
      </c>
      <c r="P52" s="51">
        <v>23</v>
      </c>
      <c r="Q52" s="55"/>
      <c r="R52" s="56">
        <f t="shared" si="13"/>
        <v>0</v>
      </c>
      <c r="S52" s="47" t="str">
        <f t="shared" si="1"/>
        <v>Ok</v>
      </c>
      <c r="T52" s="48" t="str">
        <f t="shared" si="2"/>
        <v>Ok</v>
      </c>
      <c r="U52" s="48" t="str">
        <f t="shared" si="3"/>
        <v>Ok</v>
      </c>
      <c r="V52" s="48" t="str">
        <f t="shared" si="4"/>
        <v>Ok</v>
      </c>
      <c r="W52" s="48" t="str">
        <f t="shared" si="5"/>
        <v>Ok</v>
      </c>
      <c r="X52" s="6">
        <f t="shared" si="6"/>
        <v>0</v>
      </c>
    </row>
    <row r="53" spans="1:24" ht="26.1" customHeight="1">
      <c r="A53" s="49" t="s">
        <v>156</v>
      </c>
      <c r="B53" s="49" t="s">
        <v>157</v>
      </c>
      <c r="C53" s="49" t="s">
        <v>33</v>
      </c>
      <c r="D53" s="49" t="s">
        <v>158</v>
      </c>
      <c r="E53" s="50" t="s">
        <v>42</v>
      </c>
      <c r="F53" s="51">
        <v>4</v>
      </c>
      <c r="G53" s="52">
        <v>2066.7199999999998</v>
      </c>
      <c r="H53" s="52">
        <v>2520.5700000000002</v>
      </c>
      <c r="I53" s="52">
        <v>10082.280000000001</v>
      </c>
      <c r="J53" s="53">
        <v>1.3316544052905189E-3</v>
      </c>
      <c r="K53" s="54" t="s">
        <v>156</v>
      </c>
      <c r="L53" s="49" t="s">
        <v>157</v>
      </c>
      <c r="M53" s="49" t="s">
        <v>33</v>
      </c>
      <c r="N53" s="49" t="s">
        <v>158</v>
      </c>
      <c r="O53" s="50" t="s">
        <v>42</v>
      </c>
      <c r="P53" s="51">
        <v>4</v>
      </c>
      <c r="Q53" s="55"/>
      <c r="R53" s="56">
        <f t="shared" si="13"/>
        <v>0</v>
      </c>
      <c r="S53" s="47" t="str">
        <f t="shared" si="1"/>
        <v>Ok</v>
      </c>
      <c r="T53" s="48" t="str">
        <f t="shared" si="2"/>
        <v>Ok</v>
      </c>
      <c r="U53" s="48" t="str">
        <f t="shared" si="3"/>
        <v>Ok</v>
      </c>
      <c r="V53" s="48" t="str">
        <f t="shared" si="4"/>
        <v>Ok</v>
      </c>
      <c r="W53" s="48" t="str">
        <f t="shared" si="5"/>
        <v>Ok</v>
      </c>
      <c r="X53" s="6">
        <f t="shared" si="6"/>
        <v>0</v>
      </c>
    </row>
    <row r="54" spans="1:24" ht="24" customHeight="1">
      <c r="A54" s="40" t="s">
        <v>159</v>
      </c>
      <c r="B54" s="40" t="s">
        <v>27</v>
      </c>
      <c r="C54" s="40"/>
      <c r="D54" s="40" t="s">
        <v>160</v>
      </c>
      <c r="E54" s="41"/>
      <c r="F54" s="42"/>
      <c r="G54" s="42"/>
      <c r="H54" s="43"/>
      <c r="I54" s="43"/>
      <c r="J54" s="44">
        <v>1.2112568803227319E-2</v>
      </c>
      <c r="K54" s="45" t="s">
        <v>159</v>
      </c>
      <c r="L54" s="40" t="s">
        <v>27</v>
      </c>
      <c r="M54" s="40"/>
      <c r="N54" s="40" t="s">
        <v>160</v>
      </c>
      <c r="O54" s="41"/>
      <c r="P54" s="42"/>
      <c r="Q54" s="43"/>
      <c r="R54" s="46"/>
      <c r="S54" s="47" t="str">
        <f t="shared" si="1"/>
        <v>Ok</v>
      </c>
      <c r="T54" s="48" t="str">
        <f t="shared" si="2"/>
        <v>Ok</v>
      </c>
      <c r="U54" s="48" t="str">
        <f t="shared" si="3"/>
        <v>Ok</v>
      </c>
      <c r="V54" s="48" t="str">
        <f t="shared" si="4"/>
        <v>Ok</v>
      </c>
      <c r="W54" s="48" t="str">
        <f t="shared" si="5"/>
        <v>Ok</v>
      </c>
      <c r="X54" s="6" t="str">
        <f t="shared" si="6"/>
        <v>-</v>
      </c>
    </row>
    <row r="55" spans="1:24" ht="24" customHeight="1">
      <c r="A55" s="40" t="s">
        <v>161</v>
      </c>
      <c r="B55" s="40" t="s">
        <v>27</v>
      </c>
      <c r="C55" s="40"/>
      <c r="D55" s="40" t="s">
        <v>162</v>
      </c>
      <c r="E55" s="41"/>
      <c r="F55" s="42"/>
      <c r="G55" s="42"/>
      <c r="H55" s="43"/>
      <c r="I55" s="43"/>
      <c r="J55" s="44">
        <v>1.2112568803227319E-2</v>
      </c>
      <c r="K55" s="45" t="s">
        <v>161</v>
      </c>
      <c r="L55" s="40" t="s">
        <v>27</v>
      </c>
      <c r="M55" s="40"/>
      <c r="N55" s="40" t="s">
        <v>162</v>
      </c>
      <c r="O55" s="41"/>
      <c r="P55" s="42"/>
      <c r="Q55" s="43"/>
      <c r="R55" s="46"/>
      <c r="S55" s="47" t="str">
        <f t="shared" si="1"/>
        <v>Ok</v>
      </c>
      <c r="T55" s="48" t="str">
        <f t="shared" si="2"/>
        <v>Ok</v>
      </c>
      <c r="U55" s="48" t="str">
        <f t="shared" si="3"/>
        <v>Ok</v>
      </c>
      <c r="V55" s="48" t="str">
        <f t="shared" si="4"/>
        <v>Ok</v>
      </c>
      <c r="W55" s="48" t="str">
        <f t="shared" si="5"/>
        <v>Ok</v>
      </c>
      <c r="X55" s="6" t="str">
        <f t="shared" si="6"/>
        <v>-</v>
      </c>
    </row>
    <row r="56" spans="1:24" ht="26.1" customHeight="1">
      <c r="A56" s="49" t="s">
        <v>163</v>
      </c>
      <c r="B56" s="49" t="s">
        <v>164</v>
      </c>
      <c r="C56" s="49" t="s">
        <v>33</v>
      </c>
      <c r="D56" s="49" t="s">
        <v>165</v>
      </c>
      <c r="E56" s="50" t="s">
        <v>166</v>
      </c>
      <c r="F56" s="51">
        <v>296.83999999999997</v>
      </c>
      <c r="G56" s="52">
        <v>95.11</v>
      </c>
      <c r="H56" s="52">
        <v>115.99</v>
      </c>
      <c r="I56" s="52">
        <v>34430.47</v>
      </c>
      <c r="J56" s="53">
        <v>4.5475316150437256E-3</v>
      </c>
      <c r="K56" s="54" t="s">
        <v>163</v>
      </c>
      <c r="L56" s="49" t="s">
        <v>164</v>
      </c>
      <c r="M56" s="49" t="s">
        <v>33</v>
      </c>
      <c r="N56" s="49" t="s">
        <v>165</v>
      </c>
      <c r="O56" s="50" t="s">
        <v>166</v>
      </c>
      <c r="P56" s="51">
        <v>296.83999999999997</v>
      </c>
      <c r="Q56" s="55"/>
      <c r="R56" s="56">
        <f t="shared" ref="R56:R65" si="14">TRUNC(P56*Q56,2)</f>
        <v>0</v>
      </c>
      <c r="S56" s="47" t="str">
        <f t="shared" si="1"/>
        <v>Ok</v>
      </c>
      <c r="T56" s="48" t="str">
        <f t="shared" si="2"/>
        <v>Ok</v>
      </c>
      <c r="U56" s="48" t="str">
        <f t="shared" si="3"/>
        <v>Ok</v>
      </c>
      <c r="V56" s="48" t="str">
        <f t="shared" si="4"/>
        <v>Ok</v>
      </c>
      <c r="W56" s="48" t="str">
        <f t="shared" si="5"/>
        <v>Ok</v>
      </c>
      <c r="X56" s="6">
        <f t="shared" si="6"/>
        <v>0</v>
      </c>
    </row>
    <row r="57" spans="1:24" ht="26.1" customHeight="1">
      <c r="A57" s="49" t="s">
        <v>167</v>
      </c>
      <c r="B57" s="49" t="s">
        <v>168</v>
      </c>
      <c r="C57" s="49" t="s">
        <v>73</v>
      </c>
      <c r="D57" s="49" t="s">
        <v>169</v>
      </c>
      <c r="E57" s="50" t="s">
        <v>166</v>
      </c>
      <c r="F57" s="51">
        <v>105.75</v>
      </c>
      <c r="G57" s="52">
        <v>102.98</v>
      </c>
      <c r="H57" s="52">
        <v>125.59</v>
      </c>
      <c r="I57" s="52">
        <v>13281.14</v>
      </c>
      <c r="J57" s="53">
        <v>1.7541556660080977E-3</v>
      </c>
      <c r="K57" s="54" t="s">
        <v>167</v>
      </c>
      <c r="L57" s="49" t="s">
        <v>168</v>
      </c>
      <c r="M57" s="49" t="s">
        <v>73</v>
      </c>
      <c r="N57" s="49" t="s">
        <v>169</v>
      </c>
      <c r="O57" s="50" t="s">
        <v>166</v>
      </c>
      <c r="P57" s="51">
        <v>105.75</v>
      </c>
      <c r="Q57" s="55"/>
      <c r="R57" s="56">
        <f t="shared" si="14"/>
        <v>0</v>
      </c>
      <c r="S57" s="47" t="str">
        <f t="shared" si="1"/>
        <v>Ok</v>
      </c>
      <c r="T57" s="48" t="str">
        <f t="shared" si="2"/>
        <v>Ok</v>
      </c>
      <c r="U57" s="48" t="str">
        <f t="shared" si="3"/>
        <v>Ok</v>
      </c>
      <c r="V57" s="48" t="str">
        <f t="shared" si="4"/>
        <v>Ok</v>
      </c>
      <c r="W57" s="48" t="str">
        <f t="shared" si="5"/>
        <v>Ok</v>
      </c>
      <c r="X57" s="6">
        <f t="shared" si="6"/>
        <v>0</v>
      </c>
    </row>
    <row r="58" spans="1:24" ht="39" customHeight="1">
      <c r="A58" s="49" t="s">
        <v>170</v>
      </c>
      <c r="B58" s="49" t="s">
        <v>171</v>
      </c>
      <c r="C58" s="49" t="s">
        <v>73</v>
      </c>
      <c r="D58" s="49" t="s">
        <v>172</v>
      </c>
      <c r="E58" s="50" t="s">
        <v>166</v>
      </c>
      <c r="F58" s="51">
        <v>351.61</v>
      </c>
      <c r="G58" s="52">
        <v>54.47</v>
      </c>
      <c r="H58" s="52">
        <v>66.430000000000007</v>
      </c>
      <c r="I58" s="52">
        <v>23357.45</v>
      </c>
      <c r="J58" s="53">
        <v>3.0850215614774664E-3</v>
      </c>
      <c r="K58" s="54" t="s">
        <v>170</v>
      </c>
      <c r="L58" s="49" t="s">
        <v>171</v>
      </c>
      <c r="M58" s="49" t="s">
        <v>73</v>
      </c>
      <c r="N58" s="49" t="s">
        <v>172</v>
      </c>
      <c r="O58" s="50" t="s">
        <v>166</v>
      </c>
      <c r="P58" s="51">
        <v>351.61</v>
      </c>
      <c r="Q58" s="55"/>
      <c r="R58" s="56">
        <f t="shared" si="14"/>
        <v>0</v>
      </c>
      <c r="S58" s="47" t="str">
        <f t="shared" si="1"/>
        <v>Ok</v>
      </c>
      <c r="T58" s="48" t="str">
        <f t="shared" si="2"/>
        <v>Ok</v>
      </c>
      <c r="U58" s="48" t="str">
        <f t="shared" si="3"/>
        <v>Ok</v>
      </c>
      <c r="V58" s="48" t="str">
        <f t="shared" si="4"/>
        <v>Ok</v>
      </c>
      <c r="W58" s="48" t="str">
        <f t="shared" si="5"/>
        <v>Ok</v>
      </c>
      <c r="X58" s="6">
        <f t="shared" si="6"/>
        <v>0</v>
      </c>
    </row>
    <row r="59" spans="1:24" ht="39" customHeight="1">
      <c r="A59" s="49" t="s">
        <v>173</v>
      </c>
      <c r="B59" s="49" t="s">
        <v>174</v>
      </c>
      <c r="C59" s="49" t="s">
        <v>73</v>
      </c>
      <c r="D59" s="49" t="s">
        <v>175</v>
      </c>
      <c r="E59" s="50" t="s">
        <v>166</v>
      </c>
      <c r="F59" s="51">
        <v>5.95</v>
      </c>
      <c r="G59" s="52">
        <v>189.5</v>
      </c>
      <c r="H59" s="52">
        <v>231.11</v>
      </c>
      <c r="I59" s="52">
        <v>1375.1</v>
      </c>
      <c r="J59" s="53">
        <v>1.8162141625852412E-4</v>
      </c>
      <c r="K59" s="54" t="s">
        <v>173</v>
      </c>
      <c r="L59" s="49" t="s">
        <v>174</v>
      </c>
      <c r="M59" s="49" t="s">
        <v>73</v>
      </c>
      <c r="N59" s="49" t="s">
        <v>175</v>
      </c>
      <c r="O59" s="50" t="s">
        <v>166</v>
      </c>
      <c r="P59" s="51">
        <v>5.95</v>
      </c>
      <c r="Q59" s="55"/>
      <c r="R59" s="56">
        <f t="shared" si="14"/>
        <v>0</v>
      </c>
      <c r="S59" s="47" t="str">
        <f t="shared" si="1"/>
        <v>Ok</v>
      </c>
      <c r="T59" s="48" t="str">
        <f t="shared" si="2"/>
        <v>Ok</v>
      </c>
      <c r="U59" s="48" t="str">
        <f t="shared" si="3"/>
        <v>Ok</v>
      </c>
      <c r="V59" s="48" t="str">
        <f t="shared" si="4"/>
        <v>Ok</v>
      </c>
      <c r="W59" s="48" t="str">
        <f t="shared" si="5"/>
        <v>Ok</v>
      </c>
      <c r="X59" s="6">
        <f t="shared" si="6"/>
        <v>0</v>
      </c>
    </row>
    <row r="60" spans="1:24" ht="39" customHeight="1">
      <c r="A60" s="49" t="s">
        <v>176</v>
      </c>
      <c r="B60" s="49" t="s">
        <v>177</v>
      </c>
      <c r="C60" s="49" t="s">
        <v>73</v>
      </c>
      <c r="D60" s="49" t="s">
        <v>178</v>
      </c>
      <c r="E60" s="50" t="s">
        <v>166</v>
      </c>
      <c r="F60" s="51">
        <v>0.62</v>
      </c>
      <c r="G60" s="52">
        <v>112.56</v>
      </c>
      <c r="H60" s="52">
        <v>137.27000000000001</v>
      </c>
      <c r="I60" s="52">
        <v>85.1</v>
      </c>
      <c r="J60" s="53">
        <v>1.1239897115555525E-5</v>
      </c>
      <c r="K60" s="54" t="s">
        <v>176</v>
      </c>
      <c r="L60" s="49" t="s">
        <v>177</v>
      </c>
      <c r="M60" s="49" t="s">
        <v>73</v>
      </c>
      <c r="N60" s="49" t="s">
        <v>178</v>
      </c>
      <c r="O60" s="50" t="s">
        <v>166</v>
      </c>
      <c r="P60" s="51">
        <v>0.62</v>
      </c>
      <c r="Q60" s="55"/>
      <c r="R60" s="56">
        <f t="shared" si="14"/>
        <v>0</v>
      </c>
      <c r="S60" s="47" t="str">
        <f t="shared" si="1"/>
        <v>Ok</v>
      </c>
      <c r="T60" s="48" t="str">
        <f t="shared" si="2"/>
        <v>Ok</v>
      </c>
      <c r="U60" s="48" t="str">
        <f t="shared" si="3"/>
        <v>Ok</v>
      </c>
      <c r="V60" s="48" t="str">
        <f t="shared" si="4"/>
        <v>Ok</v>
      </c>
      <c r="W60" s="48" t="str">
        <f t="shared" si="5"/>
        <v>Ok</v>
      </c>
      <c r="X60" s="6">
        <f t="shared" si="6"/>
        <v>0</v>
      </c>
    </row>
    <row r="61" spans="1:24" ht="26.1" customHeight="1">
      <c r="A61" s="49" t="s">
        <v>179</v>
      </c>
      <c r="B61" s="49" t="s">
        <v>180</v>
      </c>
      <c r="C61" s="49" t="s">
        <v>33</v>
      </c>
      <c r="D61" s="49" t="s">
        <v>181</v>
      </c>
      <c r="E61" s="50" t="s">
        <v>75</v>
      </c>
      <c r="F61" s="51">
        <v>105.71</v>
      </c>
      <c r="G61" s="52">
        <v>61.23</v>
      </c>
      <c r="H61" s="52">
        <v>74.67</v>
      </c>
      <c r="I61" s="52">
        <v>7893.36</v>
      </c>
      <c r="J61" s="53">
        <v>1.0425447038312733E-3</v>
      </c>
      <c r="K61" s="54" t="s">
        <v>179</v>
      </c>
      <c r="L61" s="49" t="s">
        <v>180</v>
      </c>
      <c r="M61" s="49" t="s">
        <v>33</v>
      </c>
      <c r="N61" s="49" t="s">
        <v>181</v>
      </c>
      <c r="O61" s="50" t="s">
        <v>75</v>
      </c>
      <c r="P61" s="51">
        <v>105.71</v>
      </c>
      <c r="Q61" s="55"/>
      <c r="R61" s="56">
        <f t="shared" si="14"/>
        <v>0</v>
      </c>
      <c r="S61" s="47" t="str">
        <f t="shared" si="1"/>
        <v>Ok</v>
      </c>
      <c r="T61" s="48" t="str">
        <f t="shared" si="2"/>
        <v>Ok</v>
      </c>
      <c r="U61" s="48" t="str">
        <f t="shared" si="3"/>
        <v>Ok</v>
      </c>
      <c r="V61" s="48" t="str">
        <f t="shared" si="4"/>
        <v>Ok</v>
      </c>
      <c r="W61" s="48" t="str">
        <f t="shared" si="5"/>
        <v>Ok</v>
      </c>
      <c r="X61" s="6">
        <f t="shared" si="6"/>
        <v>0</v>
      </c>
    </row>
    <row r="62" spans="1:24" ht="26.1" customHeight="1">
      <c r="A62" s="49" t="s">
        <v>182</v>
      </c>
      <c r="B62" s="49" t="s">
        <v>183</v>
      </c>
      <c r="C62" s="49" t="s">
        <v>33</v>
      </c>
      <c r="D62" s="49" t="s">
        <v>184</v>
      </c>
      <c r="E62" s="50" t="s">
        <v>75</v>
      </c>
      <c r="F62" s="51">
        <v>22.28</v>
      </c>
      <c r="G62" s="52">
        <v>61.23</v>
      </c>
      <c r="H62" s="52">
        <v>74.67</v>
      </c>
      <c r="I62" s="52">
        <v>1663.64</v>
      </c>
      <c r="J62" s="53">
        <v>2.1973140349380486E-4</v>
      </c>
      <c r="K62" s="54" t="s">
        <v>182</v>
      </c>
      <c r="L62" s="49" t="s">
        <v>183</v>
      </c>
      <c r="M62" s="49" t="s">
        <v>33</v>
      </c>
      <c r="N62" s="49" t="s">
        <v>184</v>
      </c>
      <c r="O62" s="50" t="s">
        <v>75</v>
      </c>
      <c r="P62" s="51">
        <v>22.28</v>
      </c>
      <c r="Q62" s="55"/>
      <c r="R62" s="56">
        <f t="shared" si="14"/>
        <v>0</v>
      </c>
      <c r="S62" s="47" t="str">
        <f t="shared" si="1"/>
        <v>Ok</v>
      </c>
      <c r="T62" s="48" t="str">
        <f t="shared" si="2"/>
        <v>Ok</v>
      </c>
      <c r="U62" s="48" t="str">
        <f t="shared" si="3"/>
        <v>Ok</v>
      </c>
      <c r="V62" s="48" t="str">
        <f t="shared" si="4"/>
        <v>Ok</v>
      </c>
      <c r="W62" s="48" t="str">
        <f t="shared" si="5"/>
        <v>Ok</v>
      </c>
      <c r="X62" s="6">
        <f t="shared" si="6"/>
        <v>0</v>
      </c>
    </row>
    <row r="63" spans="1:24" ht="39" customHeight="1">
      <c r="A63" s="49" t="s">
        <v>185</v>
      </c>
      <c r="B63" s="49" t="s">
        <v>186</v>
      </c>
      <c r="C63" s="49" t="s">
        <v>73</v>
      </c>
      <c r="D63" s="49" t="s">
        <v>187</v>
      </c>
      <c r="E63" s="50" t="s">
        <v>88</v>
      </c>
      <c r="F63" s="51">
        <v>37.090000000000003</v>
      </c>
      <c r="G63" s="52">
        <v>0.49</v>
      </c>
      <c r="H63" s="52">
        <v>0.59</v>
      </c>
      <c r="I63" s="52">
        <v>21.88</v>
      </c>
      <c r="J63" s="53">
        <v>2.8898818905799637E-6</v>
      </c>
      <c r="K63" s="54" t="s">
        <v>185</v>
      </c>
      <c r="L63" s="49" t="s">
        <v>186</v>
      </c>
      <c r="M63" s="49" t="s">
        <v>73</v>
      </c>
      <c r="N63" s="49" t="s">
        <v>187</v>
      </c>
      <c r="O63" s="50" t="s">
        <v>88</v>
      </c>
      <c r="P63" s="51">
        <v>37.090000000000003</v>
      </c>
      <c r="Q63" s="55"/>
      <c r="R63" s="56">
        <f t="shared" si="14"/>
        <v>0</v>
      </c>
      <c r="S63" s="47" t="str">
        <f t="shared" si="1"/>
        <v>Ok</v>
      </c>
      <c r="T63" s="48" t="str">
        <f t="shared" si="2"/>
        <v>Ok</v>
      </c>
      <c r="U63" s="48" t="str">
        <f t="shared" si="3"/>
        <v>Ok</v>
      </c>
      <c r="V63" s="48" t="str">
        <f t="shared" si="4"/>
        <v>Ok</v>
      </c>
      <c r="W63" s="48" t="str">
        <f t="shared" si="5"/>
        <v>Ok</v>
      </c>
      <c r="X63" s="6">
        <f t="shared" si="6"/>
        <v>0</v>
      </c>
    </row>
    <row r="64" spans="1:24" ht="24" customHeight="1">
      <c r="A64" s="49" t="s">
        <v>188</v>
      </c>
      <c r="B64" s="49" t="s">
        <v>189</v>
      </c>
      <c r="C64" s="49" t="s">
        <v>33</v>
      </c>
      <c r="D64" s="49" t="s">
        <v>190</v>
      </c>
      <c r="E64" s="50" t="s">
        <v>88</v>
      </c>
      <c r="F64" s="51">
        <v>84.13</v>
      </c>
      <c r="G64" s="52">
        <v>92.18</v>
      </c>
      <c r="H64" s="52">
        <v>112.42</v>
      </c>
      <c r="I64" s="52">
        <v>9457.89</v>
      </c>
      <c r="J64" s="53">
        <v>1.2491857876644119E-3</v>
      </c>
      <c r="K64" s="54" t="s">
        <v>188</v>
      </c>
      <c r="L64" s="49" t="s">
        <v>189</v>
      </c>
      <c r="M64" s="49" t="s">
        <v>33</v>
      </c>
      <c r="N64" s="49" t="s">
        <v>190</v>
      </c>
      <c r="O64" s="50" t="s">
        <v>88</v>
      </c>
      <c r="P64" s="51">
        <v>84.13</v>
      </c>
      <c r="Q64" s="55"/>
      <c r="R64" s="56">
        <f t="shared" si="14"/>
        <v>0</v>
      </c>
      <c r="S64" s="47" t="str">
        <f t="shared" si="1"/>
        <v>Ok</v>
      </c>
      <c r="T64" s="48" t="str">
        <f t="shared" si="2"/>
        <v>Ok</v>
      </c>
      <c r="U64" s="48" t="str">
        <f t="shared" si="3"/>
        <v>Ok</v>
      </c>
      <c r="V64" s="48" t="str">
        <f t="shared" si="4"/>
        <v>Ok</v>
      </c>
      <c r="W64" s="48" t="str">
        <f t="shared" si="5"/>
        <v>Ok</v>
      </c>
      <c r="X64" s="6">
        <f t="shared" si="6"/>
        <v>0</v>
      </c>
    </row>
    <row r="65" spans="1:24" ht="39" customHeight="1">
      <c r="A65" s="49" t="s">
        <v>191</v>
      </c>
      <c r="B65" s="49" t="s">
        <v>186</v>
      </c>
      <c r="C65" s="49" t="s">
        <v>73</v>
      </c>
      <c r="D65" s="49" t="s">
        <v>187</v>
      </c>
      <c r="E65" s="50" t="s">
        <v>88</v>
      </c>
      <c r="F65" s="51">
        <v>239.3</v>
      </c>
      <c r="G65" s="52">
        <v>0.49</v>
      </c>
      <c r="H65" s="52">
        <v>0.59</v>
      </c>
      <c r="I65" s="52">
        <v>141.18</v>
      </c>
      <c r="J65" s="53">
        <v>1.8646870443879309E-5</v>
      </c>
      <c r="K65" s="54" t="s">
        <v>191</v>
      </c>
      <c r="L65" s="49" t="s">
        <v>186</v>
      </c>
      <c r="M65" s="49" t="s">
        <v>73</v>
      </c>
      <c r="N65" s="49" t="s">
        <v>187</v>
      </c>
      <c r="O65" s="50" t="s">
        <v>88</v>
      </c>
      <c r="P65" s="51">
        <v>239.3</v>
      </c>
      <c r="Q65" s="55"/>
      <c r="R65" s="56">
        <f t="shared" si="14"/>
        <v>0</v>
      </c>
      <c r="S65" s="47" t="str">
        <f t="shared" si="1"/>
        <v>Ok</v>
      </c>
      <c r="T65" s="48" t="str">
        <f t="shared" si="2"/>
        <v>Ok</v>
      </c>
      <c r="U65" s="48" t="str">
        <f t="shared" si="3"/>
        <v>Ok</v>
      </c>
      <c r="V65" s="48" t="str">
        <f t="shared" si="4"/>
        <v>Ok</v>
      </c>
      <c r="W65" s="48" t="str">
        <f t="shared" si="5"/>
        <v>Ok</v>
      </c>
      <c r="X65" s="6">
        <f t="shared" si="6"/>
        <v>0</v>
      </c>
    </row>
    <row r="66" spans="1:24" ht="24" customHeight="1">
      <c r="A66" s="40" t="s">
        <v>192</v>
      </c>
      <c r="B66" s="40" t="s">
        <v>27</v>
      </c>
      <c r="C66" s="40"/>
      <c r="D66" s="40" t="s">
        <v>193</v>
      </c>
      <c r="E66" s="41"/>
      <c r="F66" s="42"/>
      <c r="G66" s="42"/>
      <c r="H66" s="43"/>
      <c r="I66" s="43"/>
      <c r="J66" s="44">
        <v>4.364246007202875E-3</v>
      </c>
      <c r="K66" s="45" t="s">
        <v>192</v>
      </c>
      <c r="L66" s="40" t="s">
        <v>27</v>
      </c>
      <c r="M66" s="40"/>
      <c r="N66" s="40" t="s">
        <v>193</v>
      </c>
      <c r="O66" s="41"/>
      <c r="P66" s="42"/>
      <c r="Q66" s="43"/>
      <c r="R66" s="46"/>
      <c r="S66" s="47" t="str">
        <f t="shared" si="1"/>
        <v>Ok</v>
      </c>
      <c r="T66" s="48" t="str">
        <f t="shared" si="2"/>
        <v>Ok</v>
      </c>
      <c r="U66" s="48" t="str">
        <f t="shared" si="3"/>
        <v>Ok</v>
      </c>
      <c r="V66" s="48" t="str">
        <f t="shared" si="4"/>
        <v>Ok</v>
      </c>
      <c r="W66" s="48" t="str">
        <f t="shared" si="5"/>
        <v>Ok</v>
      </c>
      <c r="X66" s="6" t="str">
        <f t="shared" si="6"/>
        <v>-</v>
      </c>
    </row>
    <row r="67" spans="1:24" ht="24" customHeight="1">
      <c r="A67" s="40" t="s">
        <v>194</v>
      </c>
      <c r="B67" s="40" t="s">
        <v>27</v>
      </c>
      <c r="C67" s="40"/>
      <c r="D67" s="40" t="s">
        <v>195</v>
      </c>
      <c r="E67" s="41"/>
      <c r="F67" s="42"/>
      <c r="G67" s="42"/>
      <c r="H67" s="43"/>
      <c r="I67" s="43"/>
      <c r="J67" s="44">
        <v>4.364246007202875E-3</v>
      </c>
      <c r="K67" s="45" t="s">
        <v>194</v>
      </c>
      <c r="L67" s="40" t="s">
        <v>27</v>
      </c>
      <c r="M67" s="40"/>
      <c r="N67" s="40" t="s">
        <v>195</v>
      </c>
      <c r="O67" s="41"/>
      <c r="P67" s="42"/>
      <c r="Q67" s="43"/>
      <c r="R67" s="46"/>
      <c r="S67" s="47" t="str">
        <f t="shared" si="1"/>
        <v>Ok</v>
      </c>
      <c r="T67" s="48" t="str">
        <f t="shared" si="2"/>
        <v>Ok</v>
      </c>
      <c r="U67" s="48" t="str">
        <f t="shared" si="3"/>
        <v>Ok</v>
      </c>
      <c r="V67" s="48" t="str">
        <f t="shared" si="4"/>
        <v>Ok</v>
      </c>
      <c r="W67" s="48" t="str">
        <f t="shared" si="5"/>
        <v>Ok</v>
      </c>
      <c r="X67" s="6" t="str">
        <f t="shared" si="6"/>
        <v>-</v>
      </c>
    </row>
    <row r="68" spans="1:24" ht="24" customHeight="1">
      <c r="A68" s="49" t="s">
        <v>196</v>
      </c>
      <c r="B68" s="49" t="s">
        <v>197</v>
      </c>
      <c r="C68" s="49" t="s">
        <v>33</v>
      </c>
      <c r="D68" s="49" t="s">
        <v>198</v>
      </c>
      <c r="E68" s="50" t="s">
        <v>199</v>
      </c>
      <c r="F68" s="51">
        <v>48</v>
      </c>
      <c r="G68" s="52">
        <v>16.5</v>
      </c>
      <c r="H68" s="52">
        <v>20.12</v>
      </c>
      <c r="I68" s="52">
        <v>965.76</v>
      </c>
      <c r="J68" s="53">
        <v>1.2755632242442895E-4</v>
      </c>
      <c r="K68" s="54" t="s">
        <v>196</v>
      </c>
      <c r="L68" s="49" t="s">
        <v>197</v>
      </c>
      <c r="M68" s="49" t="s">
        <v>33</v>
      </c>
      <c r="N68" s="49" t="s">
        <v>198</v>
      </c>
      <c r="O68" s="50" t="s">
        <v>199</v>
      </c>
      <c r="P68" s="51">
        <v>48</v>
      </c>
      <c r="Q68" s="55"/>
      <c r="R68" s="56">
        <f t="shared" ref="R68:R70" si="15">TRUNC(P68*Q68,2)</f>
        <v>0</v>
      </c>
      <c r="S68" s="47" t="str">
        <f t="shared" si="1"/>
        <v>Ok</v>
      </c>
      <c r="T68" s="48" t="str">
        <f t="shared" si="2"/>
        <v>Ok</v>
      </c>
      <c r="U68" s="48" t="str">
        <f t="shared" si="3"/>
        <v>Ok</v>
      </c>
      <c r="V68" s="48" t="str">
        <f t="shared" si="4"/>
        <v>Ok</v>
      </c>
      <c r="W68" s="48" t="str">
        <f t="shared" si="5"/>
        <v>Ok</v>
      </c>
      <c r="X68" s="6">
        <f t="shared" si="6"/>
        <v>0</v>
      </c>
    </row>
    <row r="69" spans="1:24" ht="51.95" customHeight="1">
      <c r="A69" s="49" t="s">
        <v>200</v>
      </c>
      <c r="B69" s="49" t="s">
        <v>201</v>
      </c>
      <c r="C69" s="49" t="s">
        <v>73</v>
      </c>
      <c r="D69" s="49" t="s">
        <v>202</v>
      </c>
      <c r="E69" s="50" t="s">
        <v>75</v>
      </c>
      <c r="F69" s="51">
        <v>1104.2</v>
      </c>
      <c r="G69" s="52">
        <v>17.8</v>
      </c>
      <c r="H69" s="52">
        <v>21.7</v>
      </c>
      <c r="I69" s="52">
        <v>23961.14</v>
      </c>
      <c r="J69" s="53">
        <v>3.1647561500754654E-3</v>
      </c>
      <c r="K69" s="54" t="s">
        <v>200</v>
      </c>
      <c r="L69" s="49" t="s">
        <v>201</v>
      </c>
      <c r="M69" s="49" t="s">
        <v>73</v>
      </c>
      <c r="N69" s="49" t="s">
        <v>202</v>
      </c>
      <c r="O69" s="50" t="s">
        <v>75</v>
      </c>
      <c r="P69" s="51">
        <v>1104.2</v>
      </c>
      <c r="Q69" s="55"/>
      <c r="R69" s="56">
        <f t="shared" si="15"/>
        <v>0</v>
      </c>
      <c r="S69" s="47" t="str">
        <f t="shared" si="1"/>
        <v>Ok</v>
      </c>
      <c r="T69" s="48" t="str">
        <f t="shared" si="2"/>
        <v>Ok</v>
      </c>
      <c r="U69" s="48" t="str">
        <f t="shared" si="3"/>
        <v>Ok</v>
      </c>
      <c r="V69" s="48" t="str">
        <f t="shared" si="4"/>
        <v>Ok</v>
      </c>
      <c r="W69" s="48" t="str">
        <f t="shared" si="5"/>
        <v>Ok</v>
      </c>
      <c r="X69" s="6">
        <f t="shared" si="6"/>
        <v>0</v>
      </c>
    </row>
    <row r="70" spans="1:24" ht="26.1" customHeight="1">
      <c r="A70" s="49" t="s">
        <v>203</v>
      </c>
      <c r="B70" s="49" t="s">
        <v>204</v>
      </c>
      <c r="C70" s="49" t="s">
        <v>73</v>
      </c>
      <c r="D70" s="49" t="s">
        <v>205</v>
      </c>
      <c r="E70" s="50" t="s">
        <v>75</v>
      </c>
      <c r="F70" s="51">
        <v>1104.2</v>
      </c>
      <c r="G70" s="52">
        <v>6.03</v>
      </c>
      <c r="H70" s="52">
        <v>7.35</v>
      </c>
      <c r="I70" s="52">
        <v>8115.87</v>
      </c>
      <c r="J70" s="53">
        <v>1.0719335347029802E-3</v>
      </c>
      <c r="K70" s="54" t="s">
        <v>203</v>
      </c>
      <c r="L70" s="49" t="s">
        <v>204</v>
      </c>
      <c r="M70" s="49" t="s">
        <v>73</v>
      </c>
      <c r="N70" s="49" t="s">
        <v>205</v>
      </c>
      <c r="O70" s="50" t="s">
        <v>75</v>
      </c>
      <c r="P70" s="51">
        <v>1104.2</v>
      </c>
      <c r="Q70" s="55"/>
      <c r="R70" s="56">
        <f t="shared" si="15"/>
        <v>0</v>
      </c>
      <c r="S70" s="47" t="str">
        <f t="shared" si="1"/>
        <v>Ok</v>
      </c>
      <c r="T70" s="48" t="str">
        <f t="shared" si="2"/>
        <v>Ok</v>
      </c>
      <c r="U70" s="48" t="str">
        <f t="shared" si="3"/>
        <v>Ok</v>
      </c>
      <c r="V70" s="48" t="str">
        <f t="shared" si="4"/>
        <v>Ok</v>
      </c>
      <c r="W70" s="48" t="str">
        <f t="shared" si="5"/>
        <v>Ok</v>
      </c>
      <c r="X70" s="6">
        <f t="shared" si="6"/>
        <v>0</v>
      </c>
    </row>
    <row r="71" spans="1:24" ht="26.1" customHeight="1">
      <c r="A71" s="40" t="s">
        <v>206</v>
      </c>
      <c r="B71" s="40" t="s">
        <v>27</v>
      </c>
      <c r="C71" s="40"/>
      <c r="D71" s="40" t="s">
        <v>207</v>
      </c>
      <c r="E71" s="41"/>
      <c r="F71" s="42"/>
      <c r="G71" s="42"/>
      <c r="H71" s="43"/>
      <c r="I71" s="43"/>
      <c r="J71" s="44">
        <v>0.14488576994262056</v>
      </c>
      <c r="K71" s="45" t="s">
        <v>206</v>
      </c>
      <c r="L71" s="40" t="s">
        <v>27</v>
      </c>
      <c r="M71" s="40"/>
      <c r="N71" s="40" t="s">
        <v>207</v>
      </c>
      <c r="O71" s="41"/>
      <c r="P71" s="42"/>
      <c r="Q71" s="43"/>
      <c r="R71" s="46"/>
      <c r="S71" s="47" t="str">
        <f t="shared" si="1"/>
        <v>Ok</v>
      </c>
      <c r="T71" s="48" t="str">
        <f t="shared" si="2"/>
        <v>Ok</v>
      </c>
      <c r="U71" s="48" t="str">
        <f t="shared" si="3"/>
        <v>Ok</v>
      </c>
      <c r="V71" s="48" t="str">
        <f t="shared" si="4"/>
        <v>Ok</v>
      </c>
      <c r="W71" s="48" t="str">
        <f t="shared" si="5"/>
        <v>Ok</v>
      </c>
      <c r="X71" s="6" t="str">
        <f t="shared" si="6"/>
        <v>-</v>
      </c>
    </row>
    <row r="72" spans="1:24" ht="24" customHeight="1">
      <c r="A72" s="40" t="s">
        <v>208</v>
      </c>
      <c r="B72" s="40" t="s">
        <v>27</v>
      </c>
      <c r="C72" s="40"/>
      <c r="D72" s="40" t="s">
        <v>209</v>
      </c>
      <c r="E72" s="41"/>
      <c r="F72" s="42"/>
      <c r="G72" s="42"/>
      <c r="H72" s="43"/>
      <c r="I72" s="43"/>
      <c r="J72" s="44">
        <v>5.91131416338194E-5</v>
      </c>
      <c r="K72" s="45" t="s">
        <v>208</v>
      </c>
      <c r="L72" s="40" t="s">
        <v>27</v>
      </c>
      <c r="M72" s="40"/>
      <c r="N72" s="40" t="s">
        <v>209</v>
      </c>
      <c r="O72" s="41"/>
      <c r="P72" s="42"/>
      <c r="Q72" s="43"/>
      <c r="R72" s="46"/>
      <c r="S72" s="47" t="str">
        <f t="shared" si="1"/>
        <v>Ok</v>
      </c>
      <c r="T72" s="48" t="str">
        <f t="shared" si="2"/>
        <v>Ok</v>
      </c>
      <c r="U72" s="48" t="str">
        <f t="shared" si="3"/>
        <v>Ok</v>
      </c>
      <c r="V72" s="48" t="str">
        <f t="shared" si="4"/>
        <v>Ok</v>
      </c>
      <c r="W72" s="48" t="str">
        <f t="shared" si="5"/>
        <v>Ok</v>
      </c>
      <c r="X72" s="6" t="str">
        <f t="shared" si="6"/>
        <v>-</v>
      </c>
    </row>
    <row r="73" spans="1:24" ht="26.1" customHeight="1">
      <c r="A73" s="49" t="s">
        <v>210</v>
      </c>
      <c r="B73" s="49" t="s">
        <v>211</v>
      </c>
      <c r="C73" s="49" t="s">
        <v>33</v>
      </c>
      <c r="D73" s="49" t="s">
        <v>212</v>
      </c>
      <c r="E73" s="50" t="s">
        <v>213</v>
      </c>
      <c r="F73" s="51">
        <v>334</v>
      </c>
      <c r="G73" s="52">
        <v>1.1000000000000001</v>
      </c>
      <c r="H73" s="52">
        <v>1.34</v>
      </c>
      <c r="I73" s="52">
        <v>447.56</v>
      </c>
      <c r="J73" s="53">
        <v>5.91131416338194E-5</v>
      </c>
      <c r="K73" s="54" t="s">
        <v>210</v>
      </c>
      <c r="L73" s="49" t="s">
        <v>211</v>
      </c>
      <c r="M73" s="49" t="s">
        <v>33</v>
      </c>
      <c r="N73" s="49" t="s">
        <v>212</v>
      </c>
      <c r="O73" s="50" t="s">
        <v>213</v>
      </c>
      <c r="P73" s="51">
        <v>334</v>
      </c>
      <c r="Q73" s="55"/>
      <c r="R73" s="56">
        <f>TRUNC(P73*Q73,2)</f>
        <v>0</v>
      </c>
      <c r="S73" s="47" t="str">
        <f t="shared" ref="S73:S136" si="16">IF(D73=N73,"Ok","Erro")</f>
        <v>Ok</v>
      </c>
      <c r="T73" s="48" t="str">
        <f t="shared" ref="T73:T136" si="17">IF(E73=O73,"Ok","Erro")</f>
        <v>Ok</v>
      </c>
      <c r="U73" s="48" t="str">
        <f t="shared" ref="U73:U136" si="18">IF(F73=P73,"Ok","Erro")</f>
        <v>Ok</v>
      </c>
      <c r="V73" s="48" t="str">
        <f t="shared" ref="V73:V136" si="19">IF(H73&gt;=Q73,"Ok","Erro")</f>
        <v>Ok</v>
      </c>
      <c r="W73" s="48" t="str">
        <f t="shared" ref="W73:W136" si="20">IF(H73&gt;=R73,"Ok","Erro")</f>
        <v>Ok</v>
      </c>
      <c r="X73" s="6">
        <f t="shared" si="6"/>
        <v>0</v>
      </c>
    </row>
    <row r="74" spans="1:24" ht="24" customHeight="1">
      <c r="A74" s="40" t="s">
        <v>214</v>
      </c>
      <c r="B74" s="40" t="s">
        <v>27</v>
      </c>
      <c r="C74" s="40"/>
      <c r="D74" s="40" t="s">
        <v>215</v>
      </c>
      <c r="E74" s="41"/>
      <c r="F74" s="42"/>
      <c r="G74" s="42"/>
      <c r="H74" s="43"/>
      <c r="I74" s="43"/>
      <c r="J74" s="44">
        <v>3.4149422595258485E-3</v>
      </c>
      <c r="K74" s="45" t="s">
        <v>214</v>
      </c>
      <c r="L74" s="40" t="s">
        <v>27</v>
      </c>
      <c r="M74" s="40"/>
      <c r="N74" s="40" t="s">
        <v>215</v>
      </c>
      <c r="O74" s="41"/>
      <c r="P74" s="42"/>
      <c r="Q74" s="43"/>
      <c r="R74" s="46"/>
      <c r="S74" s="47" t="str">
        <f t="shared" si="16"/>
        <v>Ok</v>
      </c>
      <c r="T74" s="48" t="str">
        <f t="shared" si="17"/>
        <v>Ok</v>
      </c>
      <c r="U74" s="48" t="str">
        <f t="shared" si="18"/>
        <v>Ok</v>
      </c>
      <c r="V74" s="48" t="str">
        <f t="shared" si="19"/>
        <v>Ok</v>
      </c>
      <c r="W74" s="48" t="str">
        <f t="shared" si="20"/>
        <v>Ok</v>
      </c>
      <c r="X74" s="6" t="str">
        <f t="shared" ref="X74:X137" si="21">IFERROR(R74/I74,"-")</f>
        <v>-</v>
      </c>
    </row>
    <row r="75" spans="1:24" ht="26.1" customHeight="1">
      <c r="A75" s="49" t="s">
        <v>216</v>
      </c>
      <c r="B75" s="49" t="s">
        <v>217</v>
      </c>
      <c r="C75" s="49" t="s">
        <v>33</v>
      </c>
      <c r="D75" s="49" t="s">
        <v>218</v>
      </c>
      <c r="E75" s="50" t="s">
        <v>88</v>
      </c>
      <c r="F75" s="51">
        <v>336</v>
      </c>
      <c r="G75" s="52">
        <v>34.58</v>
      </c>
      <c r="H75" s="52">
        <v>42.17</v>
      </c>
      <c r="I75" s="52">
        <v>14169.12</v>
      </c>
      <c r="J75" s="53">
        <v>1.8714389073790846E-3</v>
      </c>
      <c r="K75" s="54" t="s">
        <v>216</v>
      </c>
      <c r="L75" s="49" t="s">
        <v>217</v>
      </c>
      <c r="M75" s="49" t="s">
        <v>33</v>
      </c>
      <c r="N75" s="49" t="s">
        <v>218</v>
      </c>
      <c r="O75" s="50" t="s">
        <v>88</v>
      </c>
      <c r="P75" s="51">
        <v>336</v>
      </c>
      <c r="Q75" s="55"/>
      <c r="R75" s="56">
        <f t="shared" ref="R75:R77" si="22">TRUNC(P75*Q75,2)</f>
        <v>0</v>
      </c>
      <c r="S75" s="47" t="str">
        <f t="shared" si="16"/>
        <v>Ok</v>
      </c>
      <c r="T75" s="48" t="str">
        <f t="shared" si="17"/>
        <v>Ok</v>
      </c>
      <c r="U75" s="48" t="str">
        <f t="shared" si="18"/>
        <v>Ok</v>
      </c>
      <c r="V75" s="48" t="str">
        <f t="shared" si="19"/>
        <v>Ok</v>
      </c>
      <c r="W75" s="48" t="str">
        <f t="shared" si="20"/>
        <v>Ok</v>
      </c>
      <c r="X75" s="6">
        <f t="shared" si="21"/>
        <v>0</v>
      </c>
    </row>
    <row r="76" spans="1:24" ht="39" customHeight="1">
      <c r="A76" s="49" t="s">
        <v>219</v>
      </c>
      <c r="B76" s="49" t="s">
        <v>220</v>
      </c>
      <c r="C76" s="49" t="s">
        <v>73</v>
      </c>
      <c r="D76" s="49" t="s">
        <v>221</v>
      </c>
      <c r="E76" s="50" t="s">
        <v>166</v>
      </c>
      <c r="F76" s="51">
        <v>80.16</v>
      </c>
      <c r="G76" s="52">
        <v>100</v>
      </c>
      <c r="H76" s="52">
        <v>121.96</v>
      </c>
      <c r="I76" s="52">
        <v>9776.31</v>
      </c>
      <c r="J76" s="53">
        <v>1.2912422863663529E-3</v>
      </c>
      <c r="K76" s="54" t="s">
        <v>219</v>
      </c>
      <c r="L76" s="49" t="s">
        <v>220</v>
      </c>
      <c r="M76" s="49" t="s">
        <v>73</v>
      </c>
      <c r="N76" s="49" t="s">
        <v>221</v>
      </c>
      <c r="O76" s="50" t="s">
        <v>166</v>
      </c>
      <c r="P76" s="51">
        <v>80.16</v>
      </c>
      <c r="Q76" s="55"/>
      <c r="R76" s="56">
        <f t="shared" si="22"/>
        <v>0</v>
      </c>
      <c r="S76" s="47" t="str">
        <f t="shared" si="16"/>
        <v>Ok</v>
      </c>
      <c r="T76" s="48" t="str">
        <f t="shared" si="17"/>
        <v>Ok</v>
      </c>
      <c r="U76" s="48" t="str">
        <f t="shared" si="18"/>
        <v>Ok</v>
      </c>
      <c r="V76" s="48" t="str">
        <f t="shared" si="19"/>
        <v>Ok</v>
      </c>
      <c r="W76" s="48" t="str">
        <f t="shared" si="20"/>
        <v>Ok</v>
      </c>
      <c r="X76" s="6">
        <f t="shared" si="21"/>
        <v>0</v>
      </c>
    </row>
    <row r="77" spans="1:24" ht="24" customHeight="1">
      <c r="A77" s="49" t="s">
        <v>222</v>
      </c>
      <c r="B77" s="49" t="s">
        <v>223</v>
      </c>
      <c r="C77" s="49" t="s">
        <v>73</v>
      </c>
      <c r="D77" s="49" t="s">
        <v>224</v>
      </c>
      <c r="E77" s="50" t="s">
        <v>166</v>
      </c>
      <c r="F77" s="51">
        <v>19.399999999999999</v>
      </c>
      <c r="G77" s="52">
        <v>80.73</v>
      </c>
      <c r="H77" s="52">
        <v>98.45</v>
      </c>
      <c r="I77" s="52">
        <v>1909.93</v>
      </c>
      <c r="J77" s="53">
        <v>2.5226106578041084E-4</v>
      </c>
      <c r="K77" s="54" t="s">
        <v>222</v>
      </c>
      <c r="L77" s="49" t="s">
        <v>223</v>
      </c>
      <c r="M77" s="49" t="s">
        <v>73</v>
      </c>
      <c r="N77" s="49" t="s">
        <v>224</v>
      </c>
      <c r="O77" s="50" t="s">
        <v>166</v>
      </c>
      <c r="P77" s="51">
        <v>19.399999999999999</v>
      </c>
      <c r="Q77" s="55"/>
      <c r="R77" s="56">
        <f t="shared" si="22"/>
        <v>0</v>
      </c>
      <c r="S77" s="47" t="str">
        <f t="shared" si="16"/>
        <v>Ok</v>
      </c>
      <c r="T77" s="48" t="str">
        <f t="shared" si="17"/>
        <v>Ok</v>
      </c>
      <c r="U77" s="48" t="str">
        <f t="shared" si="18"/>
        <v>Ok</v>
      </c>
      <c r="V77" s="48" t="str">
        <f t="shared" si="19"/>
        <v>Ok</v>
      </c>
      <c r="W77" s="48" t="str">
        <f t="shared" si="20"/>
        <v>Ok</v>
      </c>
      <c r="X77" s="6">
        <f t="shared" si="21"/>
        <v>0</v>
      </c>
    </row>
    <row r="78" spans="1:24" ht="24" customHeight="1">
      <c r="A78" s="40" t="s">
        <v>225</v>
      </c>
      <c r="B78" s="40" t="s">
        <v>27</v>
      </c>
      <c r="C78" s="40"/>
      <c r="D78" s="40" t="s">
        <v>226</v>
      </c>
      <c r="E78" s="41"/>
      <c r="F78" s="42"/>
      <c r="G78" s="42"/>
      <c r="H78" s="43"/>
      <c r="I78" s="43"/>
      <c r="J78" s="44">
        <v>2.0381870736460039E-2</v>
      </c>
      <c r="K78" s="45" t="s">
        <v>225</v>
      </c>
      <c r="L78" s="40" t="s">
        <v>27</v>
      </c>
      <c r="M78" s="40"/>
      <c r="N78" s="40" t="s">
        <v>226</v>
      </c>
      <c r="O78" s="41"/>
      <c r="P78" s="42"/>
      <c r="Q78" s="43"/>
      <c r="R78" s="46"/>
      <c r="S78" s="47" t="str">
        <f t="shared" si="16"/>
        <v>Ok</v>
      </c>
      <c r="T78" s="48" t="str">
        <f t="shared" si="17"/>
        <v>Ok</v>
      </c>
      <c r="U78" s="48" t="str">
        <f t="shared" si="18"/>
        <v>Ok</v>
      </c>
      <c r="V78" s="48" t="str">
        <f t="shared" si="19"/>
        <v>Ok</v>
      </c>
      <c r="W78" s="48" t="str">
        <f t="shared" si="20"/>
        <v>Ok</v>
      </c>
      <c r="X78" s="6" t="str">
        <f t="shared" si="21"/>
        <v>-</v>
      </c>
    </row>
    <row r="79" spans="1:24" ht="51.95" customHeight="1">
      <c r="A79" s="49" t="s">
        <v>227</v>
      </c>
      <c r="B79" s="49" t="s">
        <v>228</v>
      </c>
      <c r="C79" s="49" t="s">
        <v>73</v>
      </c>
      <c r="D79" s="49" t="s">
        <v>229</v>
      </c>
      <c r="E79" s="50" t="s">
        <v>75</v>
      </c>
      <c r="F79" s="51">
        <v>1494.82</v>
      </c>
      <c r="G79" s="52">
        <v>36.94</v>
      </c>
      <c r="H79" s="52">
        <v>45.05</v>
      </c>
      <c r="I79" s="52">
        <v>67341.64</v>
      </c>
      <c r="J79" s="53">
        <v>8.8943960657200775E-3</v>
      </c>
      <c r="K79" s="54" t="s">
        <v>227</v>
      </c>
      <c r="L79" s="49" t="s">
        <v>228</v>
      </c>
      <c r="M79" s="49" t="s">
        <v>73</v>
      </c>
      <c r="N79" s="49" t="s">
        <v>229</v>
      </c>
      <c r="O79" s="50" t="s">
        <v>75</v>
      </c>
      <c r="P79" s="51">
        <v>1494.82</v>
      </c>
      <c r="Q79" s="55"/>
      <c r="R79" s="56">
        <f t="shared" ref="R79:R82" si="23">TRUNC(P79*Q79,2)</f>
        <v>0</v>
      </c>
      <c r="S79" s="47" t="str">
        <f t="shared" si="16"/>
        <v>Ok</v>
      </c>
      <c r="T79" s="48" t="str">
        <f t="shared" si="17"/>
        <v>Ok</v>
      </c>
      <c r="U79" s="48" t="str">
        <f t="shared" si="18"/>
        <v>Ok</v>
      </c>
      <c r="V79" s="48" t="str">
        <f t="shared" si="19"/>
        <v>Ok</v>
      </c>
      <c r="W79" s="48" t="str">
        <f t="shared" si="20"/>
        <v>Ok</v>
      </c>
      <c r="X79" s="6">
        <f t="shared" si="21"/>
        <v>0</v>
      </c>
    </row>
    <row r="80" spans="1:24" ht="39" customHeight="1">
      <c r="A80" s="49" t="s">
        <v>230</v>
      </c>
      <c r="B80" s="49" t="s">
        <v>231</v>
      </c>
      <c r="C80" s="49" t="s">
        <v>73</v>
      </c>
      <c r="D80" s="49" t="s">
        <v>232</v>
      </c>
      <c r="E80" s="50" t="s">
        <v>75</v>
      </c>
      <c r="F80" s="51">
        <v>200.63</v>
      </c>
      <c r="G80" s="52">
        <v>92.9</v>
      </c>
      <c r="H80" s="52">
        <v>113.3</v>
      </c>
      <c r="I80" s="52">
        <v>22731.37</v>
      </c>
      <c r="J80" s="53">
        <v>3.0023297308534123E-3</v>
      </c>
      <c r="K80" s="54" t="s">
        <v>230</v>
      </c>
      <c r="L80" s="49" t="s">
        <v>231</v>
      </c>
      <c r="M80" s="49" t="s">
        <v>73</v>
      </c>
      <c r="N80" s="49" t="s">
        <v>232</v>
      </c>
      <c r="O80" s="50" t="s">
        <v>75</v>
      </c>
      <c r="P80" s="51">
        <v>200.63</v>
      </c>
      <c r="Q80" s="55"/>
      <c r="R80" s="56">
        <f t="shared" si="23"/>
        <v>0</v>
      </c>
      <c r="S80" s="47" t="str">
        <f t="shared" si="16"/>
        <v>Ok</v>
      </c>
      <c r="T80" s="48" t="str">
        <f t="shared" si="17"/>
        <v>Ok</v>
      </c>
      <c r="U80" s="48" t="str">
        <f t="shared" si="18"/>
        <v>Ok</v>
      </c>
      <c r="V80" s="48" t="str">
        <f t="shared" si="19"/>
        <v>Ok</v>
      </c>
      <c r="W80" s="48" t="str">
        <f t="shared" si="20"/>
        <v>Ok</v>
      </c>
      <c r="X80" s="6">
        <f t="shared" si="21"/>
        <v>0</v>
      </c>
    </row>
    <row r="81" spans="1:24" ht="39" customHeight="1">
      <c r="A81" s="49" t="s">
        <v>233</v>
      </c>
      <c r="B81" s="49" t="s">
        <v>234</v>
      </c>
      <c r="C81" s="49" t="s">
        <v>73</v>
      </c>
      <c r="D81" s="49" t="s">
        <v>235</v>
      </c>
      <c r="E81" s="50" t="s">
        <v>75</v>
      </c>
      <c r="F81" s="51">
        <v>69.150000000000006</v>
      </c>
      <c r="G81" s="52">
        <v>474.69</v>
      </c>
      <c r="H81" s="52">
        <v>578.92999999999995</v>
      </c>
      <c r="I81" s="52">
        <v>40033</v>
      </c>
      <c r="J81" s="53">
        <v>5.2875064774034588E-3</v>
      </c>
      <c r="K81" s="54" t="s">
        <v>233</v>
      </c>
      <c r="L81" s="49" t="s">
        <v>234</v>
      </c>
      <c r="M81" s="49" t="s">
        <v>73</v>
      </c>
      <c r="N81" s="49" t="s">
        <v>235</v>
      </c>
      <c r="O81" s="50" t="s">
        <v>75</v>
      </c>
      <c r="P81" s="51">
        <v>69.150000000000006</v>
      </c>
      <c r="Q81" s="55"/>
      <c r="R81" s="56">
        <f t="shared" si="23"/>
        <v>0</v>
      </c>
      <c r="S81" s="47" t="str">
        <f t="shared" si="16"/>
        <v>Ok</v>
      </c>
      <c r="T81" s="48" t="str">
        <f t="shared" si="17"/>
        <v>Ok</v>
      </c>
      <c r="U81" s="48" t="str">
        <f t="shared" si="18"/>
        <v>Ok</v>
      </c>
      <c r="V81" s="48" t="str">
        <f t="shared" si="19"/>
        <v>Ok</v>
      </c>
      <c r="W81" s="48" t="str">
        <f t="shared" si="20"/>
        <v>Ok</v>
      </c>
      <c r="X81" s="6">
        <f t="shared" si="21"/>
        <v>0</v>
      </c>
    </row>
    <row r="82" spans="1:24" ht="26.1" customHeight="1">
      <c r="A82" s="49" t="s">
        <v>236</v>
      </c>
      <c r="B82" s="49" t="s">
        <v>237</v>
      </c>
      <c r="C82" s="49" t="s">
        <v>73</v>
      </c>
      <c r="D82" s="49" t="s">
        <v>238</v>
      </c>
      <c r="E82" s="50" t="s">
        <v>75</v>
      </c>
      <c r="F82" s="51">
        <v>132.6</v>
      </c>
      <c r="G82" s="52">
        <v>149.71</v>
      </c>
      <c r="H82" s="52">
        <v>182.58</v>
      </c>
      <c r="I82" s="52">
        <v>24210.1</v>
      </c>
      <c r="J82" s="53">
        <v>3.1976384624830883E-3</v>
      </c>
      <c r="K82" s="54" t="s">
        <v>236</v>
      </c>
      <c r="L82" s="49" t="s">
        <v>237</v>
      </c>
      <c r="M82" s="49" t="s">
        <v>73</v>
      </c>
      <c r="N82" s="49" t="s">
        <v>238</v>
      </c>
      <c r="O82" s="50" t="s">
        <v>75</v>
      </c>
      <c r="P82" s="51">
        <v>132.6</v>
      </c>
      <c r="Q82" s="55"/>
      <c r="R82" s="56">
        <f t="shared" si="23"/>
        <v>0</v>
      </c>
      <c r="S82" s="47" t="str">
        <f t="shared" si="16"/>
        <v>Ok</v>
      </c>
      <c r="T82" s="48" t="str">
        <f t="shared" si="17"/>
        <v>Ok</v>
      </c>
      <c r="U82" s="48" t="str">
        <f t="shared" si="18"/>
        <v>Ok</v>
      </c>
      <c r="V82" s="48" t="str">
        <f t="shared" si="19"/>
        <v>Ok</v>
      </c>
      <c r="W82" s="48" t="str">
        <f t="shared" si="20"/>
        <v>Ok</v>
      </c>
      <c r="X82" s="6">
        <f t="shared" si="21"/>
        <v>0</v>
      </c>
    </row>
    <row r="83" spans="1:24" ht="24" customHeight="1">
      <c r="A83" s="40" t="s">
        <v>239</v>
      </c>
      <c r="B83" s="40" t="s">
        <v>27</v>
      </c>
      <c r="C83" s="40"/>
      <c r="D83" s="40" t="s">
        <v>240</v>
      </c>
      <c r="E83" s="41"/>
      <c r="F83" s="42"/>
      <c r="G83" s="42"/>
      <c r="H83" s="43"/>
      <c r="I83" s="43"/>
      <c r="J83" s="44">
        <v>9.7002240456220534E-3</v>
      </c>
      <c r="K83" s="45" t="s">
        <v>239</v>
      </c>
      <c r="L83" s="40" t="s">
        <v>27</v>
      </c>
      <c r="M83" s="40"/>
      <c r="N83" s="40" t="s">
        <v>240</v>
      </c>
      <c r="O83" s="41"/>
      <c r="P83" s="42"/>
      <c r="Q83" s="43"/>
      <c r="R83" s="46"/>
      <c r="S83" s="47" t="str">
        <f t="shared" si="16"/>
        <v>Ok</v>
      </c>
      <c r="T83" s="48" t="str">
        <f t="shared" si="17"/>
        <v>Ok</v>
      </c>
      <c r="U83" s="48" t="str">
        <f t="shared" si="18"/>
        <v>Ok</v>
      </c>
      <c r="V83" s="48" t="str">
        <f t="shared" si="19"/>
        <v>Ok</v>
      </c>
      <c r="W83" s="48" t="str">
        <f t="shared" si="20"/>
        <v>Ok</v>
      </c>
      <c r="X83" s="6" t="str">
        <f t="shared" si="21"/>
        <v>-</v>
      </c>
    </row>
    <row r="84" spans="1:24" ht="26.1" customHeight="1">
      <c r="A84" s="49" t="s">
        <v>241</v>
      </c>
      <c r="B84" s="49" t="s">
        <v>242</v>
      </c>
      <c r="C84" s="49" t="s">
        <v>73</v>
      </c>
      <c r="D84" s="49" t="s">
        <v>243</v>
      </c>
      <c r="E84" s="50" t="s">
        <v>244</v>
      </c>
      <c r="F84" s="51">
        <v>851.2</v>
      </c>
      <c r="G84" s="52">
        <v>13.91</v>
      </c>
      <c r="H84" s="52">
        <v>16.96</v>
      </c>
      <c r="I84" s="52">
        <v>14436.35</v>
      </c>
      <c r="J84" s="53">
        <v>1.9067342975810811E-3</v>
      </c>
      <c r="K84" s="54" t="s">
        <v>241</v>
      </c>
      <c r="L84" s="49" t="s">
        <v>242</v>
      </c>
      <c r="M84" s="49" t="s">
        <v>73</v>
      </c>
      <c r="N84" s="49" t="s">
        <v>243</v>
      </c>
      <c r="O84" s="50" t="s">
        <v>244</v>
      </c>
      <c r="P84" s="51">
        <v>851.2</v>
      </c>
      <c r="Q84" s="55"/>
      <c r="R84" s="56">
        <f t="shared" ref="R84:R85" si="24">TRUNC(P84*Q84,2)</f>
        <v>0</v>
      </c>
      <c r="S84" s="47" t="str">
        <f t="shared" si="16"/>
        <v>Ok</v>
      </c>
      <c r="T84" s="48" t="str">
        <f t="shared" si="17"/>
        <v>Ok</v>
      </c>
      <c r="U84" s="48" t="str">
        <f t="shared" si="18"/>
        <v>Ok</v>
      </c>
      <c r="V84" s="48" t="str">
        <f t="shared" si="19"/>
        <v>Ok</v>
      </c>
      <c r="W84" s="48" t="str">
        <f t="shared" si="20"/>
        <v>Ok</v>
      </c>
      <c r="X84" s="6">
        <f t="shared" si="21"/>
        <v>0</v>
      </c>
    </row>
    <row r="85" spans="1:24" ht="26.1" customHeight="1">
      <c r="A85" s="49" t="s">
        <v>245</v>
      </c>
      <c r="B85" s="49" t="s">
        <v>246</v>
      </c>
      <c r="C85" s="49" t="s">
        <v>73</v>
      </c>
      <c r="D85" s="49" t="s">
        <v>247</v>
      </c>
      <c r="E85" s="50" t="s">
        <v>244</v>
      </c>
      <c r="F85" s="51">
        <v>5499.2</v>
      </c>
      <c r="G85" s="52">
        <v>8.8000000000000007</v>
      </c>
      <c r="H85" s="52">
        <v>10.73</v>
      </c>
      <c r="I85" s="52">
        <v>59006.41</v>
      </c>
      <c r="J85" s="53">
        <v>7.7934897480409718E-3</v>
      </c>
      <c r="K85" s="54" t="s">
        <v>245</v>
      </c>
      <c r="L85" s="49" t="s">
        <v>246</v>
      </c>
      <c r="M85" s="49" t="s">
        <v>73</v>
      </c>
      <c r="N85" s="49" t="s">
        <v>247</v>
      </c>
      <c r="O85" s="50" t="s">
        <v>244</v>
      </c>
      <c r="P85" s="51">
        <v>5499.2</v>
      </c>
      <c r="Q85" s="55"/>
      <c r="R85" s="56">
        <f t="shared" si="24"/>
        <v>0</v>
      </c>
      <c r="S85" s="47" t="str">
        <f t="shared" si="16"/>
        <v>Ok</v>
      </c>
      <c r="T85" s="48" t="str">
        <f t="shared" si="17"/>
        <v>Ok</v>
      </c>
      <c r="U85" s="48" t="str">
        <f t="shared" si="18"/>
        <v>Ok</v>
      </c>
      <c r="V85" s="48" t="str">
        <f t="shared" si="19"/>
        <v>Ok</v>
      </c>
      <c r="W85" s="48" t="str">
        <f t="shared" si="20"/>
        <v>Ok</v>
      </c>
      <c r="X85" s="6">
        <f t="shared" si="21"/>
        <v>0</v>
      </c>
    </row>
    <row r="86" spans="1:24" ht="24" customHeight="1">
      <c r="A86" s="40" t="s">
        <v>248</v>
      </c>
      <c r="B86" s="40" t="s">
        <v>27</v>
      </c>
      <c r="C86" s="40"/>
      <c r="D86" s="40" t="s">
        <v>249</v>
      </c>
      <c r="E86" s="41"/>
      <c r="F86" s="42"/>
      <c r="G86" s="42"/>
      <c r="H86" s="43"/>
      <c r="I86" s="43"/>
      <c r="J86" s="44">
        <v>1.1052804999666845E-2</v>
      </c>
      <c r="K86" s="45" t="s">
        <v>248</v>
      </c>
      <c r="L86" s="40" t="s">
        <v>27</v>
      </c>
      <c r="M86" s="40"/>
      <c r="N86" s="40" t="s">
        <v>249</v>
      </c>
      <c r="O86" s="41"/>
      <c r="P86" s="42"/>
      <c r="Q86" s="43"/>
      <c r="R86" s="46"/>
      <c r="S86" s="47" t="str">
        <f t="shared" si="16"/>
        <v>Ok</v>
      </c>
      <c r="T86" s="48" t="str">
        <f t="shared" si="17"/>
        <v>Ok</v>
      </c>
      <c r="U86" s="48" t="str">
        <f t="shared" si="18"/>
        <v>Ok</v>
      </c>
      <c r="V86" s="48" t="str">
        <f t="shared" si="19"/>
        <v>Ok</v>
      </c>
      <c r="W86" s="48" t="str">
        <f t="shared" si="20"/>
        <v>Ok</v>
      </c>
      <c r="X86" s="6" t="str">
        <f t="shared" si="21"/>
        <v>-</v>
      </c>
    </row>
    <row r="87" spans="1:24" ht="26.1" customHeight="1">
      <c r="A87" s="49" t="s">
        <v>250</v>
      </c>
      <c r="B87" s="49" t="s">
        <v>251</v>
      </c>
      <c r="C87" s="49" t="s">
        <v>73</v>
      </c>
      <c r="D87" s="49" t="s">
        <v>252</v>
      </c>
      <c r="E87" s="50" t="s">
        <v>244</v>
      </c>
      <c r="F87" s="51">
        <v>262</v>
      </c>
      <c r="G87" s="52">
        <v>13.17</v>
      </c>
      <c r="H87" s="52">
        <v>16.059999999999999</v>
      </c>
      <c r="I87" s="52">
        <v>4207.72</v>
      </c>
      <c r="J87" s="53">
        <v>5.5575017498314097E-4</v>
      </c>
      <c r="K87" s="54" t="s">
        <v>250</v>
      </c>
      <c r="L87" s="49" t="s">
        <v>251</v>
      </c>
      <c r="M87" s="49" t="s">
        <v>73</v>
      </c>
      <c r="N87" s="49" t="s">
        <v>252</v>
      </c>
      <c r="O87" s="50" t="s">
        <v>244</v>
      </c>
      <c r="P87" s="51">
        <v>262</v>
      </c>
      <c r="Q87" s="55"/>
      <c r="R87" s="56">
        <f t="shared" ref="R87:R89" si="25">TRUNC(P87*Q87,2)</f>
        <v>0</v>
      </c>
      <c r="S87" s="47" t="str">
        <f t="shared" si="16"/>
        <v>Ok</v>
      </c>
      <c r="T87" s="48" t="str">
        <f t="shared" si="17"/>
        <v>Ok</v>
      </c>
      <c r="U87" s="48" t="str">
        <f t="shared" si="18"/>
        <v>Ok</v>
      </c>
      <c r="V87" s="48" t="str">
        <f t="shared" si="19"/>
        <v>Ok</v>
      </c>
      <c r="W87" s="48" t="str">
        <f t="shared" si="20"/>
        <v>Ok</v>
      </c>
      <c r="X87" s="6">
        <f t="shared" si="21"/>
        <v>0</v>
      </c>
    </row>
    <row r="88" spans="1:24" ht="26.1" customHeight="1">
      <c r="A88" s="49" t="s">
        <v>253</v>
      </c>
      <c r="B88" s="49" t="s">
        <v>254</v>
      </c>
      <c r="C88" s="49" t="s">
        <v>73</v>
      </c>
      <c r="D88" s="49" t="s">
        <v>255</v>
      </c>
      <c r="E88" s="50" t="s">
        <v>244</v>
      </c>
      <c r="F88" s="51">
        <v>4548</v>
      </c>
      <c r="G88" s="52">
        <v>13.05</v>
      </c>
      <c r="H88" s="52">
        <v>15.91</v>
      </c>
      <c r="I88" s="52">
        <v>72358.679999999993</v>
      </c>
      <c r="J88" s="53">
        <v>9.5570401717673947E-3</v>
      </c>
      <c r="K88" s="54" t="s">
        <v>253</v>
      </c>
      <c r="L88" s="49" t="s">
        <v>254</v>
      </c>
      <c r="M88" s="49" t="s">
        <v>73</v>
      </c>
      <c r="N88" s="49" t="s">
        <v>255</v>
      </c>
      <c r="O88" s="50" t="s">
        <v>244</v>
      </c>
      <c r="P88" s="51">
        <v>4548</v>
      </c>
      <c r="Q88" s="55"/>
      <c r="R88" s="56">
        <f t="shared" si="25"/>
        <v>0</v>
      </c>
      <c r="S88" s="47" t="str">
        <f t="shared" si="16"/>
        <v>Ok</v>
      </c>
      <c r="T88" s="48" t="str">
        <f t="shared" si="17"/>
        <v>Ok</v>
      </c>
      <c r="U88" s="48" t="str">
        <f t="shared" si="18"/>
        <v>Ok</v>
      </c>
      <c r="V88" s="48" t="str">
        <f t="shared" si="19"/>
        <v>Ok</v>
      </c>
      <c r="W88" s="48" t="str">
        <f t="shared" si="20"/>
        <v>Ok</v>
      </c>
      <c r="X88" s="6">
        <f t="shared" si="21"/>
        <v>0</v>
      </c>
    </row>
    <row r="89" spans="1:24" ht="26.1" customHeight="1">
      <c r="A89" s="49" t="s">
        <v>256</v>
      </c>
      <c r="B89" s="49" t="s">
        <v>257</v>
      </c>
      <c r="C89" s="49" t="s">
        <v>73</v>
      </c>
      <c r="D89" s="49" t="s">
        <v>258</v>
      </c>
      <c r="E89" s="50" t="s">
        <v>244</v>
      </c>
      <c r="F89" s="51">
        <v>508</v>
      </c>
      <c r="G89" s="52">
        <v>11.49</v>
      </c>
      <c r="H89" s="52">
        <v>14.01</v>
      </c>
      <c r="I89" s="52">
        <v>7117.08</v>
      </c>
      <c r="J89" s="53">
        <v>9.4001465291630921E-4</v>
      </c>
      <c r="K89" s="54" t="s">
        <v>256</v>
      </c>
      <c r="L89" s="49" t="s">
        <v>257</v>
      </c>
      <c r="M89" s="49" t="s">
        <v>73</v>
      </c>
      <c r="N89" s="49" t="s">
        <v>258</v>
      </c>
      <c r="O89" s="50" t="s">
        <v>244</v>
      </c>
      <c r="P89" s="51">
        <v>508</v>
      </c>
      <c r="Q89" s="55"/>
      <c r="R89" s="56">
        <f t="shared" si="25"/>
        <v>0</v>
      </c>
      <c r="S89" s="47" t="str">
        <f t="shared" si="16"/>
        <v>Ok</v>
      </c>
      <c r="T89" s="48" t="str">
        <f t="shared" si="17"/>
        <v>Ok</v>
      </c>
      <c r="U89" s="48" t="str">
        <f t="shared" si="18"/>
        <v>Ok</v>
      </c>
      <c r="V89" s="48" t="str">
        <f t="shared" si="19"/>
        <v>Ok</v>
      </c>
      <c r="W89" s="48" t="str">
        <f t="shared" si="20"/>
        <v>Ok</v>
      </c>
      <c r="X89" s="6">
        <f t="shared" si="21"/>
        <v>0</v>
      </c>
    </row>
    <row r="90" spans="1:24" ht="24" customHeight="1">
      <c r="A90" s="40" t="s">
        <v>259</v>
      </c>
      <c r="B90" s="40" t="s">
        <v>27</v>
      </c>
      <c r="C90" s="40"/>
      <c r="D90" s="40" t="s">
        <v>260</v>
      </c>
      <c r="E90" s="41"/>
      <c r="F90" s="42"/>
      <c r="G90" s="42"/>
      <c r="H90" s="43"/>
      <c r="I90" s="43"/>
      <c r="J90" s="44">
        <v>9.028952559086039E-4</v>
      </c>
      <c r="K90" s="45" t="s">
        <v>259</v>
      </c>
      <c r="L90" s="40" t="s">
        <v>27</v>
      </c>
      <c r="M90" s="40"/>
      <c r="N90" s="40" t="s">
        <v>260</v>
      </c>
      <c r="O90" s="41"/>
      <c r="P90" s="42"/>
      <c r="Q90" s="43"/>
      <c r="R90" s="46"/>
      <c r="S90" s="47" t="str">
        <f t="shared" si="16"/>
        <v>Ok</v>
      </c>
      <c r="T90" s="48" t="str">
        <f t="shared" si="17"/>
        <v>Ok</v>
      </c>
      <c r="U90" s="48" t="str">
        <f t="shared" si="18"/>
        <v>Ok</v>
      </c>
      <c r="V90" s="48" t="str">
        <f t="shared" si="19"/>
        <v>Ok</v>
      </c>
      <c r="W90" s="48" t="str">
        <f t="shared" si="20"/>
        <v>Ok</v>
      </c>
      <c r="X90" s="6" t="str">
        <f t="shared" si="21"/>
        <v>-</v>
      </c>
    </row>
    <row r="91" spans="1:24" ht="39" customHeight="1">
      <c r="A91" s="49" t="s">
        <v>261</v>
      </c>
      <c r="B91" s="49" t="s">
        <v>262</v>
      </c>
      <c r="C91" s="49" t="s">
        <v>73</v>
      </c>
      <c r="D91" s="49" t="s">
        <v>263</v>
      </c>
      <c r="E91" s="50" t="s">
        <v>244</v>
      </c>
      <c r="F91" s="51">
        <v>57.3</v>
      </c>
      <c r="G91" s="52">
        <v>22.12</v>
      </c>
      <c r="H91" s="52">
        <v>26.97</v>
      </c>
      <c r="I91" s="52">
        <v>1545.38</v>
      </c>
      <c r="J91" s="53">
        <v>2.0411177678539597E-4</v>
      </c>
      <c r="K91" s="54" t="s">
        <v>261</v>
      </c>
      <c r="L91" s="49" t="s">
        <v>262</v>
      </c>
      <c r="M91" s="49" t="s">
        <v>73</v>
      </c>
      <c r="N91" s="49" t="s">
        <v>263</v>
      </c>
      <c r="O91" s="50" t="s">
        <v>244</v>
      </c>
      <c r="P91" s="51">
        <v>57.3</v>
      </c>
      <c r="Q91" s="55"/>
      <c r="R91" s="56">
        <f t="shared" ref="R91:R95" si="26">TRUNC(P91*Q91,2)</f>
        <v>0</v>
      </c>
      <c r="S91" s="47" t="str">
        <f t="shared" si="16"/>
        <v>Ok</v>
      </c>
      <c r="T91" s="48" t="str">
        <f t="shared" si="17"/>
        <v>Ok</v>
      </c>
      <c r="U91" s="48" t="str">
        <f t="shared" si="18"/>
        <v>Ok</v>
      </c>
      <c r="V91" s="48" t="str">
        <f t="shared" si="19"/>
        <v>Ok</v>
      </c>
      <c r="W91" s="48" t="str">
        <f t="shared" si="20"/>
        <v>Ok</v>
      </c>
      <c r="X91" s="6">
        <f t="shared" si="21"/>
        <v>0</v>
      </c>
    </row>
    <row r="92" spans="1:24" ht="39" customHeight="1">
      <c r="A92" s="49" t="s">
        <v>264</v>
      </c>
      <c r="B92" s="49" t="s">
        <v>265</v>
      </c>
      <c r="C92" s="49" t="s">
        <v>73</v>
      </c>
      <c r="D92" s="49" t="s">
        <v>266</v>
      </c>
      <c r="E92" s="50" t="s">
        <v>244</v>
      </c>
      <c r="F92" s="51">
        <v>50.4</v>
      </c>
      <c r="G92" s="52">
        <v>19.96</v>
      </c>
      <c r="H92" s="52">
        <v>24.34</v>
      </c>
      <c r="I92" s="52">
        <v>1226.73</v>
      </c>
      <c r="J92" s="53">
        <v>1.6202489998314254E-4</v>
      </c>
      <c r="K92" s="54" t="s">
        <v>264</v>
      </c>
      <c r="L92" s="49" t="s">
        <v>265</v>
      </c>
      <c r="M92" s="49" t="s">
        <v>73</v>
      </c>
      <c r="N92" s="49" t="s">
        <v>266</v>
      </c>
      <c r="O92" s="50" t="s">
        <v>244</v>
      </c>
      <c r="P92" s="51">
        <v>50.4</v>
      </c>
      <c r="Q92" s="55"/>
      <c r="R92" s="56">
        <f t="shared" si="26"/>
        <v>0</v>
      </c>
      <c r="S92" s="47" t="str">
        <f t="shared" si="16"/>
        <v>Ok</v>
      </c>
      <c r="T92" s="48" t="str">
        <f t="shared" si="17"/>
        <v>Ok</v>
      </c>
      <c r="U92" s="48" t="str">
        <f t="shared" si="18"/>
        <v>Ok</v>
      </c>
      <c r="V92" s="48" t="str">
        <f t="shared" si="19"/>
        <v>Ok</v>
      </c>
      <c r="W92" s="48" t="str">
        <f t="shared" si="20"/>
        <v>Ok</v>
      </c>
      <c r="X92" s="6">
        <f t="shared" si="21"/>
        <v>0</v>
      </c>
    </row>
    <row r="93" spans="1:24" ht="39" customHeight="1">
      <c r="A93" s="49" t="s">
        <v>267</v>
      </c>
      <c r="B93" s="49" t="s">
        <v>268</v>
      </c>
      <c r="C93" s="49" t="s">
        <v>73</v>
      </c>
      <c r="D93" s="49" t="s">
        <v>269</v>
      </c>
      <c r="E93" s="50" t="s">
        <v>244</v>
      </c>
      <c r="F93" s="51">
        <v>104.4</v>
      </c>
      <c r="G93" s="52">
        <v>16.010000000000002</v>
      </c>
      <c r="H93" s="52">
        <v>19.52</v>
      </c>
      <c r="I93" s="52">
        <v>2037.88</v>
      </c>
      <c r="J93" s="53">
        <v>2.6916053506284717E-4</v>
      </c>
      <c r="K93" s="54" t="s">
        <v>267</v>
      </c>
      <c r="L93" s="49" t="s">
        <v>268</v>
      </c>
      <c r="M93" s="49" t="s">
        <v>73</v>
      </c>
      <c r="N93" s="49" t="s">
        <v>269</v>
      </c>
      <c r="O93" s="50" t="s">
        <v>244</v>
      </c>
      <c r="P93" s="51">
        <v>104.4</v>
      </c>
      <c r="Q93" s="55"/>
      <c r="R93" s="56">
        <f t="shared" si="26"/>
        <v>0</v>
      </c>
      <c r="S93" s="47" t="str">
        <f t="shared" si="16"/>
        <v>Ok</v>
      </c>
      <c r="T93" s="48" t="str">
        <f t="shared" si="17"/>
        <v>Ok</v>
      </c>
      <c r="U93" s="48" t="str">
        <f t="shared" si="18"/>
        <v>Ok</v>
      </c>
      <c r="V93" s="48" t="str">
        <f t="shared" si="19"/>
        <v>Ok</v>
      </c>
      <c r="W93" s="48" t="str">
        <f t="shared" si="20"/>
        <v>Ok</v>
      </c>
      <c r="X93" s="6">
        <f t="shared" si="21"/>
        <v>0</v>
      </c>
    </row>
    <row r="94" spans="1:24" ht="39" customHeight="1">
      <c r="A94" s="49" t="s">
        <v>270</v>
      </c>
      <c r="B94" s="49" t="s">
        <v>271</v>
      </c>
      <c r="C94" s="49" t="s">
        <v>73</v>
      </c>
      <c r="D94" s="49" t="s">
        <v>272</v>
      </c>
      <c r="E94" s="50" t="s">
        <v>244</v>
      </c>
      <c r="F94" s="51">
        <v>67.8</v>
      </c>
      <c r="G94" s="52">
        <v>12.65</v>
      </c>
      <c r="H94" s="52">
        <v>15.42</v>
      </c>
      <c r="I94" s="52">
        <v>1045.47</v>
      </c>
      <c r="J94" s="53">
        <v>1.3808431536310029E-4</v>
      </c>
      <c r="K94" s="54" t="s">
        <v>270</v>
      </c>
      <c r="L94" s="49" t="s">
        <v>271</v>
      </c>
      <c r="M94" s="49" t="s">
        <v>73</v>
      </c>
      <c r="N94" s="49" t="s">
        <v>272</v>
      </c>
      <c r="O94" s="50" t="s">
        <v>244</v>
      </c>
      <c r="P94" s="51">
        <v>67.8</v>
      </c>
      <c r="Q94" s="55"/>
      <c r="R94" s="56">
        <f t="shared" si="26"/>
        <v>0</v>
      </c>
      <c r="S94" s="47" t="str">
        <f t="shared" si="16"/>
        <v>Ok</v>
      </c>
      <c r="T94" s="48" t="str">
        <f t="shared" si="17"/>
        <v>Ok</v>
      </c>
      <c r="U94" s="48" t="str">
        <f t="shared" si="18"/>
        <v>Ok</v>
      </c>
      <c r="V94" s="48" t="str">
        <f t="shared" si="19"/>
        <v>Ok</v>
      </c>
      <c r="W94" s="48" t="str">
        <f t="shared" si="20"/>
        <v>Ok</v>
      </c>
      <c r="X94" s="6">
        <f t="shared" si="21"/>
        <v>0</v>
      </c>
    </row>
    <row r="95" spans="1:24" ht="39" customHeight="1">
      <c r="A95" s="49" t="s">
        <v>273</v>
      </c>
      <c r="B95" s="49" t="s">
        <v>274</v>
      </c>
      <c r="C95" s="49" t="s">
        <v>73</v>
      </c>
      <c r="D95" s="49" t="s">
        <v>275</v>
      </c>
      <c r="E95" s="50" t="s">
        <v>244</v>
      </c>
      <c r="F95" s="51">
        <v>83.1</v>
      </c>
      <c r="G95" s="52">
        <v>9.68</v>
      </c>
      <c r="H95" s="52">
        <v>11.8</v>
      </c>
      <c r="I95" s="52">
        <v>980.58</v>
      </c>
      <c r="J95" s="53">
        <v>1.2951372871411793E-4</v>
      </c>
      <c r="K95" s="54" t="s">
        <v>273</v>
      </c>
      <c r="L95" s="49" t="s">
        <v>274</v>
      </c>
      <c r="M95" s="49" t="s">
        <v>73</v>
      </c>
      <c r="N95" s="49" t="s">
        <v>275</v>
      </c>
      <c r="O95" s="50" t="s">
        <v>244</v>
      </c>
      <c r="P95" s="51">
        <v>83.1</v>
      </c>
      <c r="Q95" s="55"/>
      <c r="R95" s="56">
        <f t="shared" si="26"/>
        <v>0</v>
      </c>
      <c r="S95" s="47" t="str">
        <f t="shared" si="16"/>
        <v>Ok</v>
      </c>
      <c r="T95" s="48" t="str">
        <f t="shared" si="17"/>
        <v>Ok</v>
      </c>
      <c r="U95" s="48" t="str">
        <f t="shared" si="18"/>
        <v>Ok</v>
      </c>
      <c r="V95" s="48" t="str">
        <f t="shared" si="19"/>
        <v>Ok</v>
      </c>
      <c r="W95" s="48" t="str">
        <f t="shared" si="20"/>
        <v>Ok</v>
      </c>
      <c r="X95" s="6">
        <f t="shared" si="21"/>
        <v>0</v>
      </c>
    </row>
    <row r="96" spans="1:24" ht="24" customHeight="1">
      <c r="A96" s="40" t="s">
        <v>276</v>
      </c>
      <c r="B96" s="40" t="s">
        <v>27</v>
      </c>
      <c r="C96" s="40"/>
      <c r="D96" s="40" t="s">
        <v>277</v>
      </c>
      <c r="E96" s="41"/>
      <c r="F96" s="42"/>
      <c r="G96" s="42"/>
      <c r="H96" s="43"/>
      <c r="I96" s="43"/>
      <c r="J96" s="44">
        <v>4.6900718694078539E-2</v>
      </c>
      <c r="K96" s="45" t="s">
        <v>276</v>
      </c>
      <c r="L96" s="40" t="s">
        <v>27</v>
      </c>
      <c r="M96" s="40"/>
      <c r="N96" s="40" t="s">
        <v>277</v>
      </c>
      <c r="O96" s="41"/>
      <c r="P96" s="42"/>
      <c r="Q96" s="43"/>
      <c r="R96" s="46"/>
      <c r="S96" s="47" t="str">
        <f t="shared" si="16"/>
        <v>Ok</v>
      </c>
      <c r="T96" s="48" t="str">
        <f t="shared" si="17"/>
        <v>Ok</v>
      </c>
      <c r="U96" s="48" t="str">
        <f t="shared" si="18"/>
        <v>Ok</v>
      </c>
      <c r="V96" s="48" t="str">
        <f t="shared" si="19"/>
        <v>Ok</v>
      </c>
      <c r="W96" s="48" t="str">
        <f t="shared" si="20"/>
        <v>Ok</v>
      </c>
      <c r="X96" s="6" t="str">
        <f t="shared" si="21"/>
        <v>-</v>
      </c>
    </row>
    <row r="97" spans="1:24" ht="39" customHeight="1">
      <c r="A97" s="49" t="s">
        <v>278</v>
      </c>
      <c r="B97" s="49" t="s">
        <v>279</v>
      </c>
      <c r="C97" s="49" t="s">
        <v>73</v>
      </c>
      <c r="D97" s="49" t="s">
        <v>280</v>
      </c>
      <c r="E97" s="50" t="s">
        <v>166</v>
      </c>
      <c r="F97" s="51">
        <v>33.42</v>
      </c>
      <c r="G97" s="52">
        <v>427.28</v>
      </c>
      <c r="H97" s="52">
        <v>521.11</v>
      </c>
      <c r="I97" s="52">
        <v>17415.490000000002</v>
      </c>
      <c r="J97" s="53">
        <v>2.3002152269916108E-3</v>
      </c>
      <c r="K97" s="54" t="s">
        <v>278</v>
      </c>
      <c r="L97" s="49" t="s">
        <v>279</v>
      </c>
      <c r="M97" s="49" t="s">
        <v>73</v>
      </c>
      <c r="N97" s="49" t="s">
        <v>280</v>
      </c>
      <c r="O97" s="50" t="s">
        <v>166</v>
      </c>
      <c r="P97" s="51">
        <v>33.42</v>
      </c>
      <c r="Q97" s="55"/>
      <c r="R97" s="56">
        <f t="shared" ref="R97:R98" si="27">TRUNC(P97*Q97,2)</f>
        <v>0</v>
      </c>
      <c r="S97" s="47" t="str">
        <f t="shared" si="16"/>
        <v>Ok</v>
      </c>
      <c r="T97" s="48" t="str">
        <f t="shared" si="17"/>
        <v>Ok</v>
      </c>
      <c r="U97" s="48" t="str">
        <f t="shared" si="18"/>
        <v>Ok</v>
      </c>
      <c r="V97" s="48" t="str">
        <f t="shared" si="19"/>
        <v>Ok</v>
      </c>
      <c r="W97" s="48" t="str">
        <f t="shared" si="20"/>
        <v>Ok</v>
      </c>
      <c r="X97" s="6">
        <f t="shared" si="21"/>
        <v>0</v>
      </c>
    </row>
    <row r="98" spans="1:24" ht="26.1" customHeight="1">
      <c r="A98" s="49" t="s">
        <v>281</v>
      </c>
      <c r="B98" s="49" t="s">
        <v>282</v>
      </c>
      <c r="C98" s="49" t="s">
        <v>33</v>
      </c>
      <c r="D98" s="49" t="s">
        <v>283</v>
      </c>
      <c r="E98" s="50" t="s">
        <v>284</v>
      </c>
      <c r="F98" s="51">
        <v>417.38</v>
      </c>
      <c r="G98" s="52">
        <v>663.38</v>
      </c>
      <c r="H98" s="52">
        <v>809.05</v>
      </c>
      <c r="I98" s="52">
        <v>337681.28</v>
      </c>
      <c r="J98" s="53">
        <v>4.4600503467086931E-2</v>
      </c>
      <c r="K98" s="54" t="s">
        <v>281</v>
      </c>
      <c r="L98" s="49" t="s">
        <v>282</v>
      </c>
      <c r="M98" s="49" t="s">
        <v>33</v>
      </c>
      <c r="N98" s="49" t="s">
        <v>283</v>
      </c>
      <c r="O98" s="50" t="s">
        <v>284</v>
      </c>
      <c r="P98" s="51">
        <v>417.38</v>
      </c>
      <c r="Q98" s="55"/>
      <c r="R98" s="56">
        <f t="shared" si="27"/>
        <v>0</v>
      </c>
      <c r="S98" s="47" t="str">
        <f t="shared" si="16"/>
        <v>Ok</v>
      </c>
      <c r="T98" s="48" t="str">
        <f t="shared" si="17"/>
        <v>Ok</v>
      </c>
      <c r="U98" s="48" t="str">
        <f t="shared" si="18"/>
        <v>Ok</v>
      </c>
      <c r="V98" s="48" t="str">
        <f t="shared" si="19"/>
        <v>Ok</v>
      </c>
      <c r="W98" s="48" t="str">
        <f t="shared" si="20"/>
        <v>Ok</v>
      </c>
      <c r="X98" s="6">
        <f t="shared" si="21"/>
        <v>0</v>
      </c>
    </row>
    <row r="99" spans="1:24" ht="24" customHeight="1">
      <c r="A99" s="40" t="s">
        <v>285</v>
      </c>
      <c r="B99" s="40" t="s">
        <v>27</v>
      </c>
      <c r="C99" s="40"/>
      <c r="D99" s="40" t="s">
        <v>286</v>
      </c>
      <c r="E99" s="41"/>
      <c r="F99" s="42"/>
      <c r="G99" s="42"/>
      <c r="H99" s="43"/>
      <c r="I99" s="43"/>
      <c r="J99" s="44">
        <v>5.8596713928510093E-5</v>
      </c>
      <c r="K99" s="45" t="s">
        <v>285</v>
      </c>
      <c r="L99" s="40" t="s">
        <v>27</v>
      </c>
      <c r="M99" s="40"/>
      <c r="N99" s="40" t="s">
        <v>286</v>
      </c>
      <c r="O99" s="41"/>
      <c r="P99" s="42"/>
      <c r="Q99" s="43"/>
      <c r="R99" s="46"/>
      <c r="S99" s="47" t="str">
        <f t="shared" si="16"/>
        <v>Ok</v>
      </c>
      <c r="T99" s="48" t="str">
        <f t="shared" si="17"/>
        <v>Ok</v>
      </c>
      <c r="U99" s="48" t="str">
        <f t="shared" si="18"/>
        <v>Ok</v>
      </c>
      <c r="V99" s="48" t="str">
        <f t="shared" si="19"/>
        <v>Ok</v>
      </c>
      <c r="W99" s="48" t="str">
        <f t="shared" si="20"/>
        <v>Ok</v>
      </c>
      <c r="X99" s="6" t="str">
        <f t="shared" si="21"/>
        <v>-</v>
      </c>
    </row>
    <row r="100" spans="1:24" ht="26.1" customHeight="1">
      <c r="A100" s="49" t="s">
        <v>287</v>
      </c>
      <c r="B100" s="49" t="s">
        <v>288</v>
      </c>
      <c r="C100" s="49" t="s">
        <v>33</v>
      </c>
      <c r="D100" s="49" t="s">
        <v>289</v>
      </c>
      <c r="E100" s="50" t="s">
        <v>75</v>
      </c>
      <c r="F100" s="51">
        <v>13.44</v>
      </c>
      <c r="G100" s="52">
        <v>27.07</v>
      </c>
      <c r="H100" s="52">
        <v>33.01</v>
      </c>
      <c r="I100" s="52">
        <v>443.65</v>
      </c>
      <c r="J100" s="53">
        <v>5.8596713928510093E-5</v>
      </c>
      <c r="K100" s="54" t="s">
        <v>287</v>
      </c>
      <c r="L100" s="49" t="s">
        <v>288</v>
      </c>
      <c r="M100" s="49" t="s">
        <v>33</v>
      </c>
      <c r="N100" s="49" t="s">
        <v>289</v>
      </c>
      <c r="O100" s="50" t="s">
        <v>75</v>
      </c>
      <c r="P100" s="51">
        <v>13.44</v>
      </c>
      <c r="Q100" s="55"/>
      <c r="R100" s="56">
        <f>TRUNC(P100*Q100,2)</f>
        <v>0</v>
      </c>
      <c r="S100" s="47" t="str">
        <f t="shared" si="16"/>
        <v>Ok</v>
      </c>
      <c r="T100" s="48" t="str">
        <f t="shared" si="17"/>
        <v>Ok</v>
      </c>
      <c r="U100" s="48" t="str">
        <f t="shared" si="18"/>
        <v>Ok</v>
      </c>
      <c r="V100" s="48" t="str">
        <f t="shared" si="19"/>
        <v>Ok</v>
      </c>
      <c r="W100" s="48" t="str">
        <f t="shared" si="20"/>
        <v>Ok</v>
      </c>
      <c r="X100" s="6">
        <f t="shared" si="21"/>
        <v>0</v>
      </c>
    </row>
    <row r="101" spans="1:24" ht="24" customHeight="1">
      <c r="A101" s="40" t="s">
        <v>290</v>
      </c>
      <c r="B101" s="40" t="s">
        <v>27</v>
      </c>
      <c r="C101" s="40"/>
      <c r="D101" s="40" t="s">
        <v>291</v>
      </c>
      <c r="E101" s="41"/>
      <c r="F101" s="42"/>
      <c r="G101" s="42"/>
      <c r="H101" s="43"/>
      <c r="I101" s="43"/>
      <c r="J101" s="44">
        <v>8.1291532278353514E-4</v>
      </c>
      <c r="K101" s="45" t="s">
        <v>290</v>
      </c>
      <c r="L101" s="40" t="s">
        <v>27</v>
      </c>
      <c r="M101" s="40"/>
      <c r="N101" s="40" t="s">
        <v>291</v>
      </c>
      <c r="O101" s="41"/>
      <c r="P101" s="42"/>
      <c r="Q101" s="43"/>
      <c r="R101" s="46"/>
      <c r="S101" s="47" t="str">
        <f t="shared" si="16"/>
        <v>Ok</v>
      </c>
      <c r="T101" s="48" t="str">
        <f t="shared" si="17"/>
        <v>Ok</v>
      </c>
      <c r="U101" s="48" t="str">
        <f t="shared" si="18"/>
        <v>Ok</v>
      </c>
      <c r="V101" s="48" t="str">
        <f t="shared" si="19"/>
        <v>Ok</v>
      </c>
      <c r="W101" s="48" t="str">
        <f t="shared" si="20"/>
        <v>Ok</v>
      </c>
      <c r="X101" s="6" t="str">
        <f t="shared" si="21"/>
        <v>-</v>
      </c>
    </row>
    <row r="102" spans="1:24" ht="39" customHeight="1">
      <c r="A102" s="49" t="s">
        <v>292</v>
      </c>
      <c r="B102" s="49" t="s">
        <v>293</v>
      </c>
      <c r="C102" s="49" t="s">
        <v>73</v>
      </c>
      <c r="D102" s="49" t="s">
        <v>294</v>
      </c>
      <c r="E102" s="50" t="s">
        <v>166</v>
      </c>
      <c r="F102" s="51">
        <v>9.6999999999999993</v>
      </c>
      <c r="G102" s="52">
        <v>267.14</v>
      </c>
      <c r="H102" s="52">
        <v>325.8</v>
      </c>
      <c r="I102" s="52">
        <v>3160.26</v>
      </c>
      <c r="J102" s="53">
        <v>4.1740302301299066E-4</v>
      </c>
      <c r="K102" s="54" t="s">
        <v>292</v>
      </c>
      <c r="L102" s="49" t="s">
        <v>293</v>
      </c>
      <c r="M102" s="49" t="s">
        <v>73</v>
      </c>
      <c r="N102" s="49" t="s">
        <v>294</v>
      </c>
      <c r="O102" s="50" t="s">
        <v>166</v>
      </c>
      <c r="P102" s="51">
        <v>9.6999999999999993</v>
      </c>
      <c r="Q102" s="55"/>
      <c r="R102" s="56">
        <f t="shared" ref="R102:R105" si="28">TRUNC(P102*Q102,2)</f>
        <v>0</v>
      </c>
      <c r="S102" s="47" t="str">
        <f t="shared" si="16"/>
        <v>Ok</v>
      </c>
      <c r="T102" s="48" t="str">
        <f t="shared" si="17"/>
        <v>Ok</v>
      </c>
      <c r="U102" s="48" t="str">
        <f t="shared" si="18"/>
        <v>Ok</v>
      </c>
      <c r="V102" s="48" t="str">
        <f t="shared" si="19"/>
        <v>Ok</v>
      </c>
      <c r="W102" s="48" t="str">
        <f t="shared" si="20"/>
        <v>Ok</v>
      </c>
      <c r="X102" s="6">
        <f t="shared" si="21"/>
        <v>0</v>
      </c>
    </row>
    <row r="103" spans="1:24" ht="51.95" customHeight="1">
      <c r="A103" s="49" t="s">
        <v>295</v>
      </c>
      <c r="B103" s="49" t="s">
        <v>296</v>
      </c>
      <c r="C103" s="49" t="s">
        <v>73</v>
      </c>
      <c r="D103" s="49" t="s">
        <v>297</v>
      </c>
      <c r="E103" s="50" t="s">
        <v>42</v>
      </c>
      <c r="F103" s="51">
        <v>83</v>
      </c>
      <c r="G103" s="52">
        <v>22.51</v>
      </c>
      <c r="H103" s="52">
        <v>27.45</v>
      </c>
      <c r="I103" s="52">
        <v>2278.35</v>
      </c>
      <c r="J103" s="53">
        <v>3.0092149933285463E-4</v>
      </c>
      <c r="K103" s="54" t="s">
        <v>295</v>
      </c>
      <c r="L103" s="49" t="s">
        <v>296</v>
      </c>
      <c r="M103" s="49" t="s">
        <v>73</v>
      </c>
      <c r="N103" s="49" t="s">
        <v>297</v>
      </c>
      <c r="O103" s="50" t="s">
        <v>42</v>
      </c>
      <c r="P103" s="51">
        <v>83</v>
      </c>
      <c r="Q103" s="55"/>
      <c r="R103" s="56">
        <f t="shared" si="28"/>
        <v>0</v>
      </c>
      <c r="S103" s="47" t="str">
        <f t="shared" si="16"/>
        <v>Ok</v>
      </c>
      <c r="T103" s="48" t="str">
        <f t="shared" si="17"/>
        <v>Ok</v>
      </c>
      <c r="U103" s="48" t="str">
        <f t="shared" si="18"/>
        <v>Ok</v>
      </c>
      <c r="V103" s="48" t="str">
        <f t="shared" si="19"/>
        <v>Ok</v>
      </c>
      <c r="W103" s="48" t="str">
        <f t="shared" si="20"/>
        <v>Ok</v>
      </c>
      <c r="X103" s="6">
        <f t="shared" si="21"/>
        <v>0</v>
      </c>
    </row>
    <row r="104" spans="1:24" ht="26.1" customHeight="1">
      <c r="A104" s="49" t="s">
        <v>298</v>
      </c>
      <c r="B104" s="49" t="s">
        <v>299</v>
      </c>
      <c r="C104" s="49" t="s">
        <v>73</v>
      </c>
      <c r="D104" s="49" t="s">
        <v>300</v>
      </c>
      <c r="E104" s="50" t="s">
        <v>42</v>
      </c>
      <c r="F104" s="51">
        <v>17</v>
      </c>
      <c r="G104" s="52">
        <v>23.87</v>
      </c>
      <c r="H104" s="52">
        <v>29.11</v>
      </c>
      <c r="I104" s="52">
        <v>494.87</v>
      </c>
      <c r="J104" s="53">
        <v>6.5361784789365017E-5</v>
      </c>
      <c r="K104" s="54" t="s">
        <v>298</v>
      </c>
      <c r="L104" s="49" t="s">
        <v>299</v>
      </c>
      <c r="M104" s="49" t="s">
        <v>73</v>
      </c>
      <c r="N104" s="49" t="s">
        <v>300</v>
      </c>
      <c r="O104" s="50" t="s">
        <v>42</v>
      </c>
      <c r="P104" s="51">
        <v>17</v>
      </c>
      <c r="Q104" s="55"/>
      <c r="R104" s="56">
        <f t="shared" si="28"/>
        <v>0</v>
      </c>
      <c r="S104" s="47" t="str">
        <f t="shared" si="16"/>
        <v>Ok</v>
      </c>
      <c r="T104" s="48" t="str">
        <f t="shared" si="17"/>
        <v>Ok</v>
      </c>
      <c r="U104" s="48" t="str">
        <f t="shared" si="18"/>
        <v>Ok</v>
      </c>
      <c r="V104" s="48" t="str">
        <f t="shared" si="19"/>
        <v>Ok</v>
      </c>
      <c r="W104" s="48" t="str">
        <f t="shared" si="20"/>
        <v>Ok</v>
      </c>
      <c r="X104" s="6">
        <f t="shared" si="21"/>
        <v>0</v>
      </c>
    </row>
    <row r="105" spans="1:24" ht="26.1" customHeight="1">
      <c r="A105" s="49" t="s">
        <v>301</v>
      </c>
      <c r="B105" s="49" t="s">
        <v>302</v>
      </c>
      <c r="C105" s="49" t="s">
        <v>73</v>
      </c>
      <c r="D105" s="49" t="s">
        <v>303</v>
      </c>
      <c r="E105" s="50" t="s">
        <v>166</v>
      </c>
      <c r="F105" s="51">
        <v>8.81</v>
      </c>
      <c r="G105" s="52">
        <v>20.6</v>
      </c>
      <c r="H105" s="52">
        <v>25.12</v>
      </c>
      <c r="I105" s="52">
        <v>221.3</v>
      </c>
      <c r="J105" s="53">
        <v>2.9229015648324766E-5</v>
      </c>
      <c r="K105" s="54" t="s">
        <v>301</v>
      </c>
      <c r="L105" s="49" t="s">
        <v>302</v>
      </c>
      <c r="M105" s="49" t="s">
        <v>73</v>
      </c>
      <c r="N105" s="49" t="s">
        <v>303</v>
      </c>
      <c r="O105" s="50" t="s">
        <v>166</v>
      </c>
      <c r="P105" s="51">
        <v>8.81</v>
      </c>
      <c r="Q105" s="55"/>
      <c r="R105" s="56">
        <f t="shared" si="28"/>
        <v>0</v>
      </c>
      <c r="S105" s="47" t="str">
        <f t="shared" si="16"/>
        <v>Ok</v>
      </c>
      <c r="T105" s="48" t="str">
        <f t="shared" si="17"/>
        <v>Ok</v>
      </c>
      <c r="U105" s="48" t="str">
        <f t="shared" si="18"/>
        <v>Ok</v>
      </c>
      <c r="V105" s="48" t="str">
        <f t="shared" si="19"/>
        <v>Ok</v>
      </c>
      <c r="W105" s="48" t="str">
        <f t="shared" si="20"/>
        <v>Ok</v>
      </c>
      <c r="X105" s="6">
        <f t="shared" si="21"/>
        <v>0</v>
      </c>
    </row>
    <row r="106" spans="1:24" ht="24" customHeight="1">
      <c r="A106" s="40" t="s">
        <v>304</v>
      </c>
      <c r="B106" s="40" t="s">
        <v>27</v>
      </c>
      <c r="C106" s="40"/>
      <c r="D106" s="40" t="s">
        <v>305</v>
      </c>
      <c r="E106" s="41"/>
      <c r="F106" s="42"/>
      <c r="G106" s="42"/>
      <c r="H106" s="43"/>
      <c r="I106" s="43"/>
      <c r="J106" s="44">
        <v>1.1693144976150075E-2</v>
      </c>
      <c r="K106" s="45" t="s">
        <v>304</v>
      </c>
      <c r="L106" s="40" t="s">
        <v>27</v>
      </c>
      <c r="M106" s="40"/>
      <c r="N106" s="40" t="s">
        <v>305</v>
      </c>
      <c r="O106" s="41"/>
      <c r="P106" s="42"/>
      <c r="Q106" s="43"/>
      <c r="R106" s="46"/>
      <c r="S106" s="47" t="str">
        <f t="shared" si="16"/>
        <v>Ok</v>
      </c>
      <c r="T106" s="48" t="str">
        <f t="shared" si="17"/>
        <v>Ok</v>
      </c>
      <c r="U106" s="48" t="str">
        <f t="shared" si="18"/>
        <v>Ok</v>
      </c>
      <c r="V106" s="48" t="str">
        <f t="shared" si="19"/>
        <v>Ok</v>
      </c>
      <c r="W106" s="48" t="str">
        <f t="shared" si="20"/>
        <v>Ok</v>
      </c>
      <c r="X106" s="6" t="str">
        <f t="shared" si="21"/>
        <v>-</v>
      </c>
    </row>
    <row r="107" spans="1:24" ht="26.1" customHeight="1">
      <c r="A107" s="49" t="s">
        <v>306</v>
      </c>
      <c r="B107" s="49" t="s">
        <v>307</v>
      </c>
      <c r="C107" s="49" t="s">
        <v>73</v>
      </c>
      <c r="D107" s="49" t="s">
        <v>308</v>
      </c>
      <c r="E107" s="50" t="s">
        <v>88</v>
      </c>
      <c r="F107" s="51">
        <v>334</v>
      </c>
      <c r="G107" s="52">
        <v>53.82</v>
      </c>
      <c r="H107" s="52">
        <v>65.63</v>
      </c>
      <c r="I107" s="52">
        <v>21920.42</v>
      </c>
      <c r="J107" s="53">
        <v>2.8952205115131096E-3</v>
      </c>
      <c r="K107" s="54" t="s">
        <v>306</v>
      </c>
      <c r="L107" s="49" t="s">
        <v>307</v>
      </c>
      <c r="M107" s="49" t="s">
        <v>73</v>
      </c>
      <c r="N107" s="49" t="s">
        <v>308</v>
      </c>
      <c r="O107" s="50" t="s">
        <v>88</v>
      </c>
      <c r="P107" s="51">
        <v>334</v>
      </c>
      <c r="Q107" s="55"/>
      <c r="R107" s="56">
        <f t="shared" ref="R107:R109" si="29">TRUNC(P107*Q107,2)</f>
        <v>0</v>
      </c>
      <c r="S107" s="47" t="str">
        <f t="shared" si="16"/>
        <v>Ok</v>
      </c>
      <c r="T107" s="48" t="str">
        <f t="shared" si="17"/>
        <v>Ok</v>
      </c>
      <c r="U107" s="48" t="str">
        <f t="shared" si="18"/>
        <v>Ok</v>
      </c>
      <c r="V107" s="48" t="str">
        <f t="shared" si="19"/>
        <v>Ok</v>
      </c>
      <c r="W107" s="48" t="str">
        <f t="shared" si="20"/>
        <v>Ok</v>
      </c>
      <c r="X107" s="6">
        <f t="shared" si="21"/>
        <v>0</v>
      </c>
    </row>
    <row r="108" spans="1:24" ht="26.1" customHeight="1">
      <c r="A108" s="49" t="s">
        <v>309</v>
      </c>
      <c r="B108" s="49" t="s">
        <v>310</v>
      </c>
      <c r="C108" s="49" t="s">
        <v>73</v>
      </c>
      <c r="D108" s="49" t="s">
        <v>311</v>
      </c>
      <c r="E108" s="50" t="s">
        <v>88</v>
      </c>
      <c r="F108" s="51">
        <v>334</v>
      </c>
      <c r="G108" s="52">
        <v>12.18</v>
      </c>
      <c r="H108" s="52">
        <v>14.85</v>
      </c>
      <c r="I108" s="52">
        <v>4959.8999999999996</v>
      </c>
      <c r="J108" s="53">
        <v>6.5509712930016269E-4</v>
      </c>
      <c r="K108" s="54" t="s">
        <v>309</v>
      </c>
      <c r="L108" s="49" t="s">
        <v>310</v>
      </c>
      <c r="M108" s="49" t="s">
        <v>73</v>
      </c>
      <c r="N108" s="49" t="s">
        <v>311</v>
      </c>
      <c r="O108" s="50" t="s">
        <v>88</v>
      </c>
      <c r="P108" s="51">
        <v>334</v>
      </c>
      <c r="Q108" s="55"/>
      <c r="R108" s="56">
        <f t="shared" si="29"/>
        <v>0</v>
      </c>
      <c r="S108" s="47" t="str">
        <f t="shared" si="16"/>
        <v>Ok</v>
      </c>
      <c r="T108" s="48" t="str">
        <f t="shared" si="17"/>
        <v>Ok</v>
      </c>
      <c r="U108" s="48" t="str">
        <f t="shared" si="18"/>
        <v>Ok</v>
      </c>
      <c r="V108" s="48" t="str">
        <f t="shared" si="19"/>
        <v>Ok</v>
      </c>
      <c r="W108" s="48" t="str">
        <f t="shared" si="20"/>
        <v>Ok</v>
      </c>
      <c r="X108" s="6">
        <f t="shared" si="21"/>
        <v>0</v>
      </c>
    </row>
    <row r="109" spans="1:24" ht="26.1" customHeight="1">
      <c r="A109" s="49" t="s">
        <v>312</v>
      </c>
      <c r="B109" s="49" t="s">
        <v>313</v>
      </c>
      <c r="C109" s="49" t="s">
        <v>33</v>
      </c>
      <c r="D109" s="49" t="s">
        <v>314</v>
      </c>
      <c r="E109" s="50" t="s">
        <v>75</v>
      </c>
      <c r="F109" s="51">
        <v>765.76</v>
      </c>
      <c r="G109" s="52">
        <v>66.02</v>
      </c>
      <c r="H109" s="52">
        <v>80.510000000000005</v>
      </c>
      <c r="I109" s="52">
        <v>61651.33</v>
      </c>
      <c r="J109" s="53">
        <v>8.1428273353368018E-3</v>
      </c>
      <c r="K109" s="54" t="s">
        <v>312</v>
      </c>
      <c r="L109" s="49" t="s">
        <v>313</v>
      </c>
      <c r="M109" s="49" t="s">
        <v>33</v>
      </c>
      <c r="N109" s="49" t="s">
        <v>314</v>
      </c>
      <c r="O109" s="50" t="s">
        <v>75</v>
      </c>
      <c r="P109" s="51">
        <v>765.76</v>
      </c>
      <c r="Q109" s="55"/>
      <c r="R109" s="56">
        <f t="shared" si="29"/>
        <v>0</v>
      </c>
      <c r="S109" s="47" t="str">
        <f t="shared" si="16"/>
        <v>Ok</v>
      </c>
      <c r="T109" s="48" t="str">
        <f t="shared" si="17"/>
        <v>Ok</v>
      </c>
      <c r="U109" s="48" t="str">
        <f t="shared" si="18"/>
        <v>Ok</v>
      </c>
      <c r="V109" s="48" t="str">
        <f t="shared" si="19"/>
        <v>Ok</v>
      </c>
      <c r="W109" s="48" t="str">
        <f t="shared" si="20"/>
        <v>Ok</v>
      </c>
      <c r="X109" s="6">
        <f t="shared" si="21"/>
        <v>0</v>
      </c>
    </row>
    <row r="110" spans="1:24" ht="24" customHeight="1">
      <c r="A110" s="40" t="s">
        <v>315</v>
      </c>
      <c r="B110" s="40" t="s">
        <v>27</v>
      </c>
      <c r="C110" s="40"/>
      <c r="D110" s="40" t="s">
        <v>316</v>
      </c>
      <c r="E110" s="41"/>
      <c r="F110" s="42"/>
      <c r="G110" s="42"/>
      <c r="H110" s="43"/>
      <c r="I110" s="43"/>
      <c r="J110" s="44">
        <v>3.5743982288521455E-3</v>
      </c>
      <c r="K110" s="45" t="s">
        <v>315</v>
      </c>
      <c r="L110" s="40" t="s">
        <v>27</v>
      </c>
      <c r="M110" s="40"/>
      <c r="N110" s="40" t="s">
        <v>316</v>
      </c>
      <c r="O110" s="41"/>
      <c r="P110" s="42"/>
      <c r="Q110" s="43"/>
      <c r="R110" s="46"/>
      <c r="S110" s="47" t="str">
        <f t="shared" si="16"/>
        <v>Ok</v>
      </c>
      <c r="T110" s="48" t="str">
        <f t="shared" si="17"/>
        <v>Ok</v>
      </c>
      <c r="U110" s="48" t="str">
        <f t="shared" si="18"/>
        <v>Ok</v>
      </c>
      <c r="V110" s="48" t="str">
        <f t="shared" si="19"/>
        <v>Ok</v>
      </c>
      <c r="W110" s="48" t="str">
        <f t="shared" si="20"/>
        <v>Ok</v>
      </c>
      <c r="X110" s="6" t="str">
        <f t="shared" si="21"/>
        <v>-</v>
      </c>
    </row>
    <row r="111" spans="1:24" ht="26.1" customHeight="1">
      <c r="A111" s="49" t="s">
        <v>317</v>
      </c>
      <c r="B111" s="49" t="s">
        <v>318</v>
      </c>
      <c r="C111" s="49" t="s">
        <v>73</v>
      </c>
      <c r="D111" s="49" t="s">
        <v>319</v>
      </c>
      <c r="E111" s="50" t="s">
        <v>166</v>
      </c>
      <c r="F111" s="51">
        <v>854.25</v>
      </c>
      <c r="G111" s="52">
        <v>25.98</v>
      </c>
      <c r="H111" s="52">
        <v>31.68</v>
      </c>
      <c r="I111" s="52">
        <v>27062.639999999999</v>
      </c>
      <c r="J111" s="53">
        <v>3.5743982288521455E-3</v>
      </c>
      <c r="K111" s="54" t="s">
        <v>317</v>
      </c>
      <c r="L111" s="49" t="s">
        <v>318</v>
      </c>
      <c r="M111" s="49" t="s">
        <v>73</v>
      </c>
      <c r="N111" s="49" t="s">
        <v>319</v>
      </c>
      <c r="O111" s="50" t="s">
        <v>166</v>
      </c>
      <c r="P111" s="51">
        <v>854.25</v>
      </c>
      <c r="Q111" s="55"/>
      <c r="R111" s="56">
        <f>TRUNC(P111*Q111,2)</f>
        <v>0</v>
      </c>
      <c r="S111" s="47" t="str">
        <f t="shared" si="16"/>
        <v>Ok</v>
      </c>
      <c r="T111" s="48" t="str">
        <f t="shared" si="17"/>
        <v>Ok</v>
      </c>
      <c r="U111" s="48" t="str">
        <f t="shared" si="18"/>
        <v>Ok</v>
      </c>
      <c r="V111" s="48" t="str">
        <f t="shared" si="19"/>
        <v>Ok</v>
      </c>
      <c r="W111" s="48" t="str">
        <f t="shared" si="20"/>
        <v>Ok</v>
      </c>
      <c r="X111" s="6">
        <f t="shared" si="21"/>
        <v>0</v>
      </c>
    </row>
    <row r="112" spans="1:24" ht="24" customHeight="1">
      <c r="A112" s="40" t="s">
        <v>320</v>
      </c>
      <c r="B112" s="40" t="s">
        <v>27</v>
      </c>
      <c r="C112" s="40"/>
      <c r="D112" s="40" t="s">
        <v>321</v>
      </c>
      <c r="E112" s="41"/>
      <c r="F112" s="42"/>
      <c r="G112" s="42"/>
      <c r="H112" s="43"/>
      <c r="I112" s="43"/>
      <c r="J112" s="44">
        <v>3.5854069882479335E-2</v>
      </c>
      <c r="K112" s="45" t="s">
        <v>320</v>
      </c>
      <c r="L112" s="40" t="s">
        <v>27</v>
      </c>
      <c r="M112" s="40"/>
      <c r="N112" s="40" t="s">
        <v>321</v>
      </c>
      <c r="O112" s="41"/>
      <c r="P112" s="42"/>
      <c r="Q112" s="43"/>
      <c r="R112" s="46"/>
      <c r="S112" s="47" t="str">
        <f t="shared" si="16"/>
        <v>Ok</v>
      </c>
      <c r="T112" s="48" t="str">
        <f t="shared" si="17"/>
        <v>Ok</v>
      </c>
      <c r="U112" s="48" t="str">
        <f t="shared" si="18"/>
        <v>Ok</v>
      </c>
      <c r="V112" s="48" t="str">
        <f t="shared" si="19"/>
        <v>Ok</v>
      </c>
      <c r="W112" s="48" t="str">
        <f t="shared" si="20"/>
        <v>Ok</v>
      </c>
      <c r="X112" s="6" t="str">
        <f t="shared" si="21"/>
        <v>-</v>
      </c>
    </row>
    <row r="113" spans="1:24" ht="26.1" customHeight="1">
      <c r="A113" s="49" t="s">
        <v>322</v>
      </c>
      <c r="B113" s="49" t="s">
        <v>323</v>
      </c>
      <c r="C113" s="49" t="s">
        <v>324</v>
      </c>
      <c r="D113" s="49" t="s">
        <v>325</v>
      </c>
      <c r="E113" s="50" t="s">
        <v>166</v>
      </c>
      <c r="F113" s="51">
        <v>235.24</v>
      </c>
      <c r="G113" s="52">
        <v>946.19</v>
      </c>
      <c r="H113" s="52">
        <v>1153.97</v>
      </c>
      <c r="I113" s="52">
        <v>271459.90000000002</v>
      </c>
      <c r="J113" s="53">
        <v>3.5854069882479335E-2</v>
      </c>
      <c r="K113" s="54" t="s">
        <v>322</v>
      </c>
      <c r="L113" s="49" t="s">
        <v>323</v>
      </c>
      <c r="M113" s="49" t="s">
        <v>324</v>
      </c>
      <c r="N113" s="49" t="s">
        <v>325</v>
      </c>
      <c r="O113" s="50" t="s">
        <v>166</v>
      </c>
      <c r="P113" s="51">
        <v>235.24</v>
      </c>
      <c r="Q113" s="55"/>
      <c r="R113" s="56">
        <f>TRUNC(P113*Q113,2)</f>
        <v>0</v>
      </c>
      <c r="S113" s="47" t="str">
        <f t="shared" si="16"/>
        <v>Ok</v>
      </c>
      <c r="T113" s="48" t="str">
        <f t="shared" si="17"/>
        <v>Ok</v>
      </c>
      <c r="U113" s="48" t="str">
        <f t="shared" si="18"/>
        <v>Ok</v>
      </c>
      <c r="V113" s="48" t="str">
        <f t="shared" si="19"/>
        <v>Ok</v>
      </c>
      <c r="W113" s="48" t="str">
        <f t="shared" si="20"/>
        <v>Ok</v>
      </c>
      <c r="X113" s="6">
        <f t="shared" si="21"/>
        <v>0</v>
      </c>
    </row>
    <row r="114" spans="1:24" ht="24" customHeight="1">
      <c r="A114" s="40" t="s">
        <v>326</v>
      </c>
      <c r="B114" s="40" t="s">
        <v>27</v>
      </c>
      <c r="C114" s="40"/>
      <c r="D114" s="40" t="s">
        <v>327</v>
      </c>
      <c r="E114" s="41"/>
      <c r="F114" s="42"/>
      <c r="G114" s="42"/>
      <c r="H114" s="43"/>
      <c r="I114" s="43"/>
      <c r="J114" s="44">
        <v>4.8007568553123096E-4</v>
      </c>
      <c r="K114" s="45" t="s">
        <v>326</v>
      </c>
      <c r="L114" s="40" t="s">
        <v>27</v>
      </c>
      <c r="M114" s="40"/>
      <c r="N114" s="40" t="s">
        <v>327</v>
      </c>
      <c r="O114" s="41"/>
      <c r="P114" s="42"/>
      <c r="Q114" s="43"/>
      <c r="R114" s="46"/>
      <c r="S114" s="47" t="str">
        <f t="shared" si="16"/>
        <v>Ok</v>
      </c>
      <c r="T114" s="48" t="str">
        <f t="shared" si="17"/>
        <v>Ok</v>
      </c>
      <c r="U114" s="48" t="str">
        <f t="shared" si="18"/>
        <v>Ok</v>
      </c>
      <c r="V114" s="48" t="str">
        <f t="shared" si="19"/>
        <v>Ok</v>
      </c>
      <c r="W114" s="48" t="str">
        <f t="shared" si="20"/>
        <v>Ok</v>
      </c>
      <c r="X114" s="6" t="str">
        <f t="shared" si="21"/>
        <v>-</v>
      </c>
    </row>
    <row r="115" spans="1:24" ht="26.1" customHeight="1">
      <c r="A115" s="49" t="s">
        <v>328</v>
      </c>
      <c r="B115" s="49" t="s">
        <v>329</v>
      </c>
      <c r="C115" s="49" t="s">
        <v>33</v>
      </c>
      <c r="D115" s="49" t="s">
        <v>330</v>
      </c>
      <c r="E115" s="50" t="s">
        <v>75</v>
      </c>
      <c r="F115" s="51">
        <v>38.61</v>
      </c>
      <c r="G115" s="52">
        <v>17.32</v>
      </c>
      <c r="H115" s="52">
        <v>21.12</v>
      </c>
      <c r="I115" s="52">
        <v>815.44</v>
      </c>
      <c r="J115" s="53">
        <v>1.0770225268987776E-4</v>
      </c>
      <c r="K115" s="54" t="s">
        <v>328</v>
      </c>
      <c r="L115" s="49" t="s">
        <v>329</v>
      </c>
      <c r="M115" s="49" t="s">
        <v>33</v>
      </c>
      <c r="N115" s="49" t="s">
        <v>330</v>
      </c>
      <c r="O115" s="50" t="s">
        <v>75</v>
      </c>
      <c r="P115" s="51">
        <v>38.61</v>
      </c>
      <c r="Q115" s="55"/>
      <c r="R115" s="56">
        <f t="shared" ref="R115:R116" si="30">TRUNC(P115*Q115,2)</f>
        <v>0</v>
      </c>
      <c r="S115" s="47" t="str">
        <f t="shared" si="16"/>
        <v>Ok</v>
      </c>
      <c r="T115" s="48" t="str">
        <f t="shared" si="17"/>
        <v>Ok</v>
      </c>
      <c r="U115" s="48" t="str">
        <f t="shared" si="18"/>
        <v>Ok</v>
      </c>
      <c r="V115" s="48" t="str">
        <f t="shared" si="19"/>
        <v>Ok</v>
      </c>
      <c r="W115" s="48" t="str">
        <f t="shared" si="20"/>
        <v>Ok</v>
      </c>
      <c r="X115" s="6">
        <f t="shared" si="21"/>
        <v>0</v>
      </c>
    </row>
    <row r="116" spans="1:24" ht="51.95" customHeight="1">
      <c r="A116" s="49" t="s">
        <v>331</v>
      </c>
      <c r="B116" s="49" t="s">
        <v>332</v>
      </c>
      <c r="C116" s="49" t="s">
        <v>33</v>
      </c>
      <c r="D116" s="49" t="s">
        <v>333</v>
      </c>
      <c r="E116" s="50" t="s">
        <v>75</v>
      </c>
      <c r="F116" s="51">
        <v>2.97</v>
      </c>
      <c r="G116" s="52">
        <v>778.35</v>
      </c>
      <c r="H116" s="52">
        <v>949.27</v>
      </c>
      <c r="I116" s="52">
        <v>2819.33</v>
      </c>
      <c r="J116" s="53">
        <v>3.7237343284135321E-4</v>
      </c>
      <c r="K116" s="54" t="s">
        <v>331</v>
      </c>
      <c r="L116" s="49" t="s">
        <v>332</v>
      </c>
      <c r="M116" s="49" t="s">
        <v>33</v>
      </c>
      <c r="N116" s="49" t="s">
        <v>333</v>
      </c>
      <c r="O116" s="50" t="s">
        <v>75</v>
      </c>
      <c r="P116" s="51">
        <v>2.97</v>
      </c>
      <c r="Q116" s="55"/>
      <c r="R116" s="56">
        <f t="shared" si="30"/>
        <v>0</v>
      </c>
      <c r="S116" s="47" t="str">
        <f t="shared" si="16"/>
        <v>Ok</v>
      </c>
      <c r="T116" s="48" t="str">
        <f t="shared" si="17"/>
        <v>Ok</v>
      </c>
      <c r="U116" s="48" t="str">
        <f t="shared" si="18"/>
        <v>Ok</v>
      </c>
      <c r="V116" s="48" t="str">
        <f t="shared" si="19"/>
        <v>Ok</v>
      </c>
      <c r="W116" s="48" t="str">
        <f t="shared" si="20"/>
        <v>Ok</v>
      </c>
      <c r="X116" s="6">
        <f t="shared" si="21"/>
        <v>0</v>
      </c>
    </row>
    <row r="117" spans="1:24" ht="24" customHeight="1">
      <c r="A117" s="40" t="s">
        <v>334</v>
      </c>
      <c r="B117" s="40" t="s">
        <v>27</v>
      </c>
      <c r="C117" s="40"/>
      <c r="D117" s="40" t="s">
        <v>335</v>
      </c>
      <c r="E117" s="41"/>
      <c r="F117" s="42"/>
      <c r="G117" s="42"/>
      <c r="H117" s="43"/>
      <c r="I117" s="43"/>
      <c r="J117" s="44">
        <v>0.17430755180765758</v>
      </c>
      <c r="K117" s="45" t="s">
        <v>334</v>
      </c>
      <c r="L117" s="40" t="s">
        <v>27</v>
      </c>
      <c r="M117" s="40"/>
      <c r="N117" s="40" t="s">
        <v>335</v>
      </c>
      <c r="O117" s="41"/>
      <c r="P117" s="42"/>
      <c r="Q117" s="43"/>
      <c r="R117" s="46"/>
      <c r="S117" s="47" t="str">
        <f t="shared" si="16"/>
        <v>Ok</v>
      </c>
      <c r="T117" s="48" t="str">
        <f t="shared" si="17"/>
        <v>Ok</v>
      </c>
      <c r="U117" s="48" t="str">
        <f t="shared" si="18"/>
        <v>Ok</v>
      </c>
      <c r="V117" s="48" t="str">
        <f t="shared" si="19"/>
        <v>Ok</v>
      </c>
      <c r="W117" s="48" t="str">
        <f t="shared" si="20"/>
        <v>Ok</v>
      </c>
      <c r="X117" s="6" t="str">
        <f t="shared" si="21"/>
        <v>-</v>
      </c>
    </row>
    <row r="118" spans="1:24" ht="24" customHeight="1">
      <c r="A118" s="40" t="s">
        <v>336</v>
      </c>
      <c r="B118" s="40" t="s">
        <v>27</v>
      </c>
      <c r="C118" s="40"/>
      <c r="D118" s="40" t="s">
        <v>337</v>
      </c>
      <c r="E118" s="41"/>
      <c r="F118" s="42"/>
      <c r="G118" s="42"/>
      <c r="H118" s="43"/>
      <c r="I118" s="43"/>
      <c r="J118" s="44">
        <v>5.4146149209663264E-2</v>
      </c>
      <c r="K118" s="45" t="s">
        <v>336</v>
      </c>
      <c r="L118" s="40" t="s">
        <v>27</v>
      </c>
      <c r="M118" s="40"/>
      <c r="N118" s="40" t="s">
        <v>337</v>
      </c>
      <c r="O118" s="41"/>
      <c r="P118" s="42"/>
      <c r="Q118" s="43"/>
      <c r="R118" s="46"/>
      <c r="S118" s="47" t="str">
        <f t="shared" si="16"/>
        <v>Ok</v>
      </c>
      <c r="T118" s="48" t="str">
        <f t="shared" si="17"/>
        <v>Ok</v>
      </c>
      <c r="U118" s="48" t="str">
        <f t="shared" si="18"/>
        <v>Ok</v>
      </c>
      <c r="V118" s="48" t="str">
        <f t="shared" si="19"/>
        <v>Ok</v>
      </c>
      <c r="W118" s="48" t="str">
        <f t="shared" si="20"/>
        <v>Ok</v>
      </c>
      <c r="X118" s="6" t="str">
        <f t="shared" si="21"/>
        <v>-</v>
      </c>
    </row>
    <row r="119" spans="1:24" ht="129.94999999999999" customHeight="1">
      <c r="A119" s="49" t="s">
        <v>338</v>
      </c>
      <c r="B119" s="49" t="s">
        <v>339</v>
      </c>
      <c r="C119" s="49" t="s">
        <v>33</v>
      </c>
      <c r="D119" s="49" t="s">
        <v>340</v>
      </c>
      <c r="E119" s="50" t="s">
        <v>213</v>
      </c>
      <c r="F119" s="51">
        <v>456.89</v>
      </c>
      <c r="G119" s="52">
        <v>735.71</v>
      </c>
      <c r="H119" s="52">
        <v>897.27</v>
      </c>
      <c r="I119" s="52">
        <v>409953.69</v>
      </c>
      <c r="J119" s="53">
        <v>5.4146149209663264E-2</v>
      </c>
      <c r="K119" s="54" t="s">
        <v>338</v>
      </c>
      <c r="L119" s="49" t="s">
        <v>339</v>
      </c>
      <c r="M119" s="49" t="s">
        <v>33</v>
      </c>
      <c r="N119" s="49" t="s">
        <v>340</v>
      </c>
      <c r="O119" s="50" t="s">
        <v>213</v>
      </c>
      <c r="P119" s="51">
        <v>456.89</v>
      </c>
      <c r="Q119" s="55"/>
      <c r="R119" s="56">
        <f>TRUNC(P119*Q119,2)</f>
        <v>0</v>
      </c>
      <c r="S119" s="47" t="str">
        <f t="shared" si="16"/>
        <v>Ok</v>
      </c>
      <c r="T119" s="48" t="str">
        <f t="shared" si="17"/>
        <v>Ok</v>
      </c>
      <c r="U119" s="48" t="str">
        <f t="shared" si="18"/>
        <v>Ok</v>
      </c>
      <c r="V119" s="48" t="str">
        <f t="shared" si="19"/>
        <v>Ok</v>
      </c>
      <c r="W119" s="48" t="str">
        <f t="shared" si="20"/>
        <v>Ok</v>
      </c>
      <c r="X119" s="6">
        <f t="shared" si="21"/>
        <v>0</v>
      </c>
    </row>
    <row r="120" spans="1:24" ht="24" customHeight="1">
      <c r="A120" s="40" t="s">
        <v>341</v>
      </c>
      <c r="B120" s="40" t="s">
        <v>27</v>
      </c>
      <c r="C120" s="40"/>
      <c r="D120" s="40" t="s">
        <v>342</v>
      </c>
      <c r="E120" s="41"/>
      <c r="F120" s="42"/>
      <c r="G120" s="42"/>
      <c r="H120" s="43"/>
      <c r="I120" s="43"/>
      <c r="J120" s="44">
        <v>6.2142643915008688E-3</v>
      </c>
      <c r="K120" s="45" t="s">
        <v>341</v>
      </c>
      <c r="L120" s="40" t="s">
        <v>27</v>
      </c>
      <c r="M120" s="40"/>
      <c r="N120" s="40" t="s">
        <v>342</v>
      </c>
      <c r="O120" s="41"/>
      <c r="P120" s="42"/>
      <c r="Q120" s="43"/>
      <c r="R120" s="46"/>
      <c r="S120" s="47" t="str">
        <f t="shared" si="16"/>
        <v>Ok</v>
      </c>
      <c r="T120" s="48" t="str">
        <f t="shared" si="17"/>
        <v>Ok</v>
      </c>
      <c r="U120" s="48" t="str">
        <f t="shared" si="18"/>
        <v>Ok</v>
      </c>
      <c r="V120" s="48" t="str">
        <f t="shared" si="19"/>
        <v>Ok</v>
      </c>
      <c r="W120" s="48" t="str">
        <f t="shared" si="20"/>
        <v>Ok</v>
      </c>
      <c r="X120" s="6" t="str">
        <f t="shared" si="21"/>
        <v>-</v>
      </c>
    </row>
    <row r="121" spans="1:24" ht="39" customHeight="1">
      <c r="A121" s="49" t="s">
        <v>343</v>
      </c>
      <c r="B121" s="49" t="s">
        <v>344</v>
      </c>
      <c r="C121" s="49" t="s">
        <v>73</v>
      </c>
      <c r="D121" s="49" t="s">
        <v>345</v>
      </c>
      <c r="E121" s="50" t="s">
        <v>75</v>
      </c>
      <c r="F121" s="51">
        <v>323.02999999999997</v>
      </c>
      <c r="G121" s="52">
        <v>118.97</v>
      </c>
      <c r="H121" s="52">
        <v>145.09</v>
      </c>
      <c r="I121" s="52">
        <v>46868.42</v>
      </c>
      <c r="J121" s="53">
        <v>6.1903198445199164E-3</v>
      </c>
      <c r="K121" s="54" t="s">
        <v>343</v>
      </c>
      <c r="L121" s="49" t="s">
        <v>344</v>
      </c>
      <c r="M121" s="49" t="s">
        <v>73</v>
      </c>
      <c r="N121" s="49" t="s">
        <v>345</v>
      </c>
      <c r="O121" s="50" t="s">
        <v>75</v>
      </c>
      <c r="P121" s="51">
        <v>323.02999999999997</v>
      </c>
      <c r="Q121" s="55"/>
      <c r="R121" s="56">
        <f t="shared" ref="R121:R122" si="31">TRUNC(P121*Q121,2)</f>
        <v>0</v>
      </c>
      <c r="S121" s="47" t="str">
        <f t="shared" si="16"/>
        <v>Ok</v>
      </c>
      <c r="T121" s="48" t="str">
        <f t="shared" si="17"/>
        <v>Ok</v>
      </c>
      <c r="U121" s="48" t="str">
        <f t="shared" si="18"/>
        <v>Ok</v>
      </c>
      <c r="V121" s="48" t="str">
        <f t="shared" si="19"/>
        <v>Ok</v>
      </c>
      <c r="W121" s="48" t="str">
        <f t="shared" si="20"/>
        <v>Ok</v>
      </c>
      <c r="X121" s="6">
        <f t="shared" si="21"/>
        <v>0</v>
      </c>
    </row>
    <row r="122" spans="1:24" ht="39" customHeight="1">
      <c r="A122" s="49" t="s">
        <v>346</v>
      </c>
      <c r="B122" s="49" t="s">
        <v>347</v>
      </c>
      <c r="C122" s="49" t="s">
        <v>33</v>
      </c>
      <c r="D122" s="49" t="s">
        <v>348</v>
      </c>
      <c r="E122" s="50" t="s">
        <v>75</v>
      </c>
      <c r="F122" s="51">
        <v>4.8</v>
      </c>
      <c r="G122" s="52">
        <v>30.97</v>
      </c>
      <c r="H122" s="52">
        <v>37.770000000000003</v>
      </c>
      <c r="I122" s="52">
        <v>181.29</v>
      </c>
      <c r="J122" s="53">
        <v>2.3944546980952539E-5</v>
      </c>
      <c r="K122" s="54" t="s">
        <v>346</v>
      </c>
      <c r="L122" s="49" t="s">
        <v>347</v>
      </c>
      <c r="M122" s="49" t="s">
        <v>33</v>
      </c>
      <c r="N122" s="49" t="s">
        <v>348</v>
      </c>
      <c r="O122" s="50" t="s">
        <v>75</v>
      </c>
      <c r="P122" s="51">
        <v>4.8</v>
      </c>
      <c r="Q122" s="55"/>
      <c r="R122" s="56">
        <f t="shared" si="31"/>
        <v>0</v>
      </c>
      <c r="S122" s="47" t="str">
        <f t="shared" si="16"/>
        <v>Ok</v>
      </c>
      <c r="T122" s="48" t="str">
        <f t="shared" si="17"/>
        <v>Ok</v>
      </c>
      <c r="U122" s="48" t="str">
        <f t="shared" si="18"/>
        <v>Ok</v>
      </c>
      <c r="V122" s="48" t="str">
        <f t="shared" si="19"/>
        <v>Ok</v>
      </c>
      <c r="W122" s="48" t="str">
        <f t="shared" si="20"/>
        <v>Ok</v>
      </c>
      <c r="X122" s="6">
        <f t="shared" si="21"/>
        <v>0</v>
      </c>
    </row>
    <row r="123" spans="1:24" ht="24" customHeight="1">
      <c r="A123" s="40" t="s">
        <v>349</v>
      </c>
      <c r="B123" s="40" t="s">
        <v>27</v>
      </c>
      <c r="C123" s="40"/>
      <c r="D123" s="40" t="s">
        <v>350</v>
      </c>
      <c r="E123" s="41"/>
      <c r="F123" s="42"/>
      <c r="G123" s="42"/>
      <c r="H123" s="43"/>
      <c r="I123" s="43"/>
      <c r="J123" s="44">
        <v>5.2536739908495458E-2</v>
      </c>
      <c r="K123" s="45" t="s">
        <v>349</v>
      </c>
      <c r="L123" s="40" t="s">
        <v>27</v>
      </c>
      <c r="M123" s="40"/>
      <c r="N123" s="40" t="s">
        <v>350</v>
      </c>
      <c r="O123" s="41"/>
      <c r="P123" s="42"/>
      <c r="Q123" s="43"/>
      <c r="R123" s="46"/>
      <c r="S123" s="47" t="str">
        <f t="shared" si="16"/>
        <v>Ok</v>
      </c>
      <c r="T123" s="48" t="str">
        <f t="shared" si="17"/>
        <v>Ok</v>
      </c>
      <c r="U123" s="48" t="str">
        <f t="shared" si="18"/>
        <v>Ok</v>
      </c>
      <c r="V123" s="48" t="str">
        <f t="shared" si="19"/>
        <v>Ok</v>
      </c>
      <c r="W123" s="48" t="str">
        <f t="shared" si="20"/>
        <v>Ok</v>
      </c>
      <c r="X123" s="6" t="str">
        <f t="shared" si="21"/>
        <v>-</v>
      </c>
    </row>
    <row r="124" spans="1:24" ht="39" customHeight="1">
      <c r="A124" s="49" t="s">
        <v>351</v>
      </c>
      <c r="B124" s="49" t="s">
        <v>352</v>
      </c>
      <c r="C124" s="49" t="s">
        <v>33</v>
      </c>
      <c r="D124" s="49" t="s">
        <v>353</v>
      </c>
      <c r="E124" s="50" t="s">
        <v>75</v>
      </c>
      <c r="F124" s="51">
        <v>2189.27</v>
      </c>
      <c r="G124" s="52">
        <v>148.97999999999999</v>
      </c>
      <c r="H124" s="52">
        <v>181.69</v>
      </c>
      <c r="I124" s="52">
        <v>397768.46</v>
      </c>
      <c r="J124" s="53">
        <v>5.2536739908495458E-2</v>
      </c>
      <c r="K124" s="54" t="s">
        <v>351</v>
      </c>
      <c r="L124" s="49" t="s">
        <v>352</v>
      </c>
      <c r="M124" s="49" t="s">
        <v>33</v>
      </c>
      <c r="N124" s="49" t="s">
        <v>353</v>
      </c>
      <c r="O124" s="50" t="s">
        <v>75</v>
      </c>
      <c r="P124" s="51">
        <v>2189.27</v>
      </c>
      <c r="Q124" s="55"/>
      <c r="R124" s="56">
        <f>TRUNC(P124*Q124,2)</f>
        <v>0</v>
      </c>
      <c r="S124" s="47" t="str">
        <f t="shared" si="16"/>
        <v>Ok</v>
      </c>
      <c r="T124" s="48" t="str">
        <f t="shared" si="17"/>
        <v>Ok</v>
      </c>
      <c r="U124" s="48" t="str">
        <f t="shared" si="18"/>
        <v>Ok</v>
      </c>
      <c r="V124" s="48" t="str">
        <f t="shared" si="19"/>
        <v>Ok</v>
      </c>
      <c r="W124" s="48" t="str">
        <f t="shared" si="20"/>
        <v>Ok</v>
      </c>
      <c r="X124" s="6">
        <f t="shared" si="21"/>
        <v>0</v>
      </c>
    </row>
    <row r="125" spans="1:24" ht="24" customHeight="1">
      <c r="A125" s="40" t="s">
        <v>354</v>
      </c>
      <c r="B125" s="40" t="s">
        <v>27</v>
      </c>
      <c r="C125" s="40"/>
      <c r="D125" s="40" t="s">
        <v>355</v>
      </c>
      <c r="E125" s="41"/>
      <c r="F125" s="42"/>
      <c r="G125" s="42"/>
      <c r="H125" s="43"/>
      <c r="I125" s="43"/>
      <c r="J125" s="44">
        <v>5.3792793788404389E-2</v>
      </c>
      <c r="K125" s="45" t="s">
        <v>354</v>
      </c>
      <c r="L125" s="40" t="s">
        <v>27</v>
      </c>
      <c r="M125" s="40"/>
      <c r="N125" s="40" t="s">
        <v>355</v>
      </c>
      <c r="O125" s="41"/>
      <c r="P125" s="42"/>
      <c r="Q125" s="43"/>
      <c r="R125" s="46"/>
      <c r="S125" s="47" t="str">
        <f t="shared" si="16"/>
        <v>Ok</v>
      </c>
      <c r="T125" s="48" t="str">
        <f t="shared" si="17"/>
        <v>Ok</v>
      </c>
      <c r="U125" s="48" t="str">
        <f t="shared" si="18"/>
        <v>Ok</v>
      </c>
      <c r="V125" s="48" t="str">
        <f t="shared" si="19"/>
        <v>Ok</v>
      </c>
      <c r="W125" s="48" t="str">
        <f t="shared" si="20"/>
        <v>Ok</v>
      </c>
      <c r="X125" s="6" t="str">
        <f t="shared" si="21"/>
        <v>-</v>
      </c>
    </row>
    <row r="126" spans="1:24" ht="26.1" customHeight="1">
      <c r="A126" s="49" t="s">
        <v>356</v>
      </c>
      <c r="B126" s="49" t="s">
        <v>357</v>
      </c>
      <c r="C126" s="49" t="s">
        <v>33</v>
      </c>
      <c r="D126" s="49" t="s">
        <v>358</v>
      </c>
      <c r="E126" s="50" t="s">
        <v>75</v>
      </c>
      <c r="F126" s="51">
        <v>11229.49</v>
      </c>
      <c r="G126" s="52">
        <v>5.92</v>
      </c>
      <c r="H126" s="52">
        <v>7.22</v>
      </c>
      <c r="I126" s="52">
        <v>81076.91</v>
      </c>
      <c r="J126" s="53">
        <v>1.0708532630401351E-2</v>
      </c>
      <c r="K126" s="54" t="s">
        <v>356</v>
      </c>
      <c r="L126" s="49" t="s">
        <v>357</v>
      </c>
      <c r="M126" s="49" t="s">
        <v>33</v>
      </c>
      <c r="N126" s="49" t="s">
        <v>358</v>
      </c>
      <c r="O126" s="50" t="s">
        <v>75</v>
      </c>
      <c r="P126" s="51">
        <v>11229.49</v>
      </c>
      <c r="Q126" s="55"/>
      <c r="R126" s="56">
        <f t="shared" ref="R126:R128" si="32">TRUNC(P126*Q126,2)</f>
        <v>0</v>
      </c>
      <c r="S126" s="47" t="str">
        <f t="shared" si="16"/>
        <v>Ok</v>
      </c>
      <c r="T126" s="48" t="str">
        <f t="shared" si="17"/>
        <v>Ok</v>
      </c>
      <c r="U126" s="48" t="str">
        <f t="shared" si="18"/>
        <v>Ok</v>
      </c>
      <c r="V126" s="48" t="str">
        <f t="shared" si="19"/>
        <v>Ok</v>
      </c>
      <c r="W126" s="48" t="str">
        <f t="shared" si="20"/>
        <v>Ok</v>
      </c>
      <c r="X126" s="6">
        <f t="shared" si="21"/>
        <v>0</v>
      </c>
    </row>
    <row r="127" spans="1:24" ht="39" customHeight="1">
      <c r="A127" s="49" t="s">
        <v>359</v>
      </c>
      <c r="B127" s="49" t="s">
        <v>360</v>
      </c>
      <c r="C127" s="49" t="s">
        <v>33</v>
      </c>
      <c r="D127" s="49" t="s">
        <v>361</v>
      </c>
      <c r="E127" s="50" t="s">
        <v>75</v>
      </c>
      <c r="F127" s="51">
        <v>11229.49</v>
      </c>
      <c r="G127" s="52">
        <v>23.73</v>
      </c>
      <c r="H127" s="52">
        <v>28.94</v>
      </c>
      <c r="I127" s="52">
        <v>324981.44</v>
      </c>
      <c r="J127" s="53">
        <v>4.2923125147650773E-2</v>
      </c>
      <c r="K127" s="54" t="s">
        <v>359</v>
      </c>
      <c r="L127" s="49" t="s">
        <v>360</v>
      </c>
      <c r="M127" s="49" t="s">
        <v>33</v>
      </c>
      <c r="N127" s="49" t="s">
        <v>361</v>
      </c>
      <c r="O127" s="50" t="s">
        <v>75</v>
      </c>
      <c r="P127" s="51">
        <v>11229.49</v>
      </c>
      <c r="Q127" s="55"/>
      <c r="R127" s="56">
        <f t="shared" si="32"/>
        <v>0</v>
      </c>
      <c r="S127" s="47" t="str">
        <f t="shared" si="16"/>
        <v>Ok</v>
      </c>
      <c r="T127" s="48" t="str">
        <f t="shared" si="17"/>
        <v>Ok</v>
      </c>
      <c r="U127" s="48" t="str">
        <f t="shared" si="18"/>
        <v>Ok</v>
      </c>
      <c r="V127" s="48" t="str">
        <f t="shared" si="19"/>
        <v>Ok</v>
      </c>
      <c r="W127" s="48" t="str">
        <f t="shared" si="20"/>
        <v>Ok</v>
      </c>
      <c r="X127" s="6">
        <f t="shared" si="21"/>
        <v>0</v>
      </c>
    </row>
    <row r="128" spans="1:24" ht="51.95" customHeight="1">
      <c r="A128" s="49" t="s">
        <v>362</v>
      </c>
      <c r="B128" s="49" t="s">
        <v>363</v>
      </c>
      <c r="C128" s="49" t="s">
        <v>33</v>
      </c>
      <c r="D128" s="49" t="s">
        <v>364</v>
      </c>
      <c r="E128" s="50" t="s">
        <v>88</v>
      </c>
      <c r="F128" s="51">
        <v>80</v>
      </c>
      <c r="G128" s="52">
        <v>12.51</v>
      </c>
      <c r="H128" s="52">
        <v>15.25</v>
      </c>
      <c r="I128" s="52">
        <v>1220</v>
      </c>
      <c r="J128" s="53">
        <v>1.6113601035226487E-4</v>
      </c>
      <c r="K128" s="54" t="s">
        <v>362</v>
      </c>
      <c r="L128" s="49" t="s">
        <v>363</v>
      </c>
      <c r="M128" s="49" t="s">
        <v>33</v>
      </c>
      <c r="N128" s="49" t="s">
        <v>364</v>
      </c>
      <c r="O128" s="50" t="s">
        <v>88</v>
      </c>
      <c r="P128" s="51">
        <v>80</v>
      </c>
      <c r="Q128" s="55"/>
      <c r="R128" s="56">
        <f t="shared" si="32"/>
        <v>0</v>
      </c>
      <c r="S128" s="47" t="str">
        <f t="shared" si="16"/>
        <v>Ok</v>
      </c>
      <c r="T128" s="48" t="str">
        <f t="shared" si="17"/>
        <v>Ok</v>
      </c>
      <c r="U128" s="48" t="str">
        <f t="shared" si="18"/>
        <v>Ok</v>
      </c>
      <c r="V128" s="48" t="str">
        <f t="shared" si="19"/>
        <v>Ok</v>
      </c>
      <c r="W128" s="48" t="str">
        <f t="shared" si="20"/>
        <v>Ok</v>
      </c>
      <c r="X128" s="6">
        <f t="shared" si="21"/>
        <v>0</v>
      </c>
    </row>
    <row r="129" spans="1:24" ht="24" customHeight="1">
      <c r="A129" s="40" t="s">
        <v>365</v>
      </c>
      <c r="B129" s="40" t="s">
        <v>27</v>
      </c>
      <c r="C129" s="40"/>
      <c r="D129" s="40" t="s">
        <v>366</v>
      </c>
      <c r="E129" s="41"/>
      <c r="F129" s="42"/>
      <c r="G129" s="42"/>
      <c r="H129" s="43"/>
      <c r="I129" s="43"/>
      <c r="J129" s="44">
        <v>7.6176045095935939E-3</v>
      </c>
      <c r="K129" s="45" t="s">
        <v>365</v>
      </c>
      <c r="L129" s="40" t="s">
        <v>27</v>
      </c>
      <c r="M129" s="40"/>
      <c r="N129" s="40" t="s">
        <v>366</v>
      </c>
      <c r="O129" s="41"/>
      <c r="P129" s="42"/>
      <c r="Q129" s="43"/>
      <c r="R129" s="46"/>
      <c r="S129" s="47" t="str">
        <f t="shared" si="16"/>
        <v>Ok</v>
      </c>
      <c r="T129" s="48" t="str">
        <f t="shared" si="17"/>
        <v>Ok</v>
      </c>
      <c r="U129" s="48" t="str">
        <f t="shared" si="18"/>
        <v>Ok</v>
      </c>
      <c r="V129" s="48" t="str">
        <f t="shared" si="19"/>
        <v>Ok</v>
      </c>
      <c r="W129" s="48" t="str">
        <f t="shared" si="20"/>
        <v>Ok</v>
      </c>
      <c r="X129" s="6" t="str">
        <f t="shared" si="21"/>
        <v>-</v>
      </c>
    </row>
    <row r="130" spans="1:24" ht="26.1" customHeight="1">
      <c r="A130" s="49" t="s">
        <v>367</v>
      </c>
      <c r="B130" s="49" t="s">
        <v>368</v>
      </c>
      <c r="C130" s="49" t="s">
        <v>73</v>
      </c>
      <c r="D130" s="49" t="s">
        <v>369</v>
      </c>
      <c r="E130" s="50" t="s">
        <v>88</v>
      </c>
      <c r="F130" s="51">
        <v>455</v>
      </c>
      <c r="G130" s="52">
        <v>91.96</v>
      </c>
      <c r="H130" s="52">
        <v>112.15</v>
      </c>
      <c r="I130" s="52">
        <v>51028.25</v>
      </c>
      <c r="J130" s="53">
        <v>6.7397447707032458E-3</v>
      </c>
      <c r="K130" s="54" t="s">
        <v>367</v>
      </c>
      <c r="L130" s="49" t="s">
        <v>368</v>
      </c>
      <c r="M130" s="49" t="s">
        <v>73</v>
      </c>
      <c r="N130" s="49" t="s">
        <v>369</v>
      </c>
      <c r="O130" s="50" t="s">
        <v>88</v>
      </c>
      <c r="P130" s="51">
        <v>455</v>
      </c>
      <c r="Q130" s="55"/>
      <c r="R130" s="56">
        <f t="shared" ref="R130:R132" si="33">TRUNC(P130*Q130,2)</f>
        <v>0</v>
      </c>
      <c r="S130" s="47" t="str">
        <f t="shared" si="16"/>
        <v>Ok</v>
      </c>
      <c r="T130" s="48" t="str">
        <f t="shared" si="17"/>
        <v>Ok</v>
      </c>
      <c r="U130" s="48" t="str">
        <f t="shared" si="18"/>
        <v>Ok</v>
      </c>
      <c r="V130" s="48" t="str">
        <f t="shared" si="19"/>
        <v>Ok</v>
      </c>
      <c r="W130" s="48" t="str">
        <f t="shared" si="20"/>
        <v>Ok</v>
      </c>
      <c r="X130" s="6">
        <f t="shared" si="21"/>
        <v>0</v>
      </c>
    </row>
    <row r="131" spans="1:24" ht="39" customHeight="1">
      <c r="A131" s="49" t="s">
        <v>370</v>
      </c>
      <c r="B131" s="49" t="s">
        <v>371</v>
      </c>
      <c r="C131" s="49" t="s">
        <v>33</v>
      </c>
      <c r="D131" s="49" t="s">
        <v>372</v>
      </c>
      <c r="E131" s="50" t="s">
        <v>88</v>
      </c>
      <c r="F131" s="51">
        <v>97.1</v>
      </c>
      <c r="G131" s="52">
        <v>31.1</v>
      </c>
      <c r="H131" s="52">
        <v>37.92</v>
      </c>
      <c r="I131" s="52">
        <v>3682.03</v>
      </c>
      <c r="J131" s="53">
        <v>4.8631772475192612E-4</v>
      </c>
      <c r="K131" s="54" t="s">
        <v>370</v>
      </c>
      <c r="L131" s="49" t="s">
        <v>371</v>
      </c>
      <c r="M131" s="49" t="s">
        <v>33</v>
      </c>
      <c r="N131" s="49" t="s">
        <v>372</v>
      </c>
      <c r="O131" s="50" t="s">
        <v>88</v>
      </c>
      <c r="P131" s="51">
        <v>97.1</v>
      </c>
      <c r="Q131" s="55"/>
      <c r="R131" s="56">
        <f t="shared" si="33"/>
        <v>0</v>
      </c>
      <c r="S131" s="47" t="str">
        <f t="shared" si="16"/>
        <v>Ok</v>
      </c>
      <c r="T131" s="48" t="str">
        <f t="shared" si="17"/>
        <v>Ok</v>
      </c>
      <c r="U131" s="48" t="str">
        <f t="shared" si="18"/>
        <v>Ok</v>
      </c>
      <c r="V131" s="48" t="str">
        <f t="shared" si="19"/>
        <v>Ok</v>
      </c>
      <c r="W131" s="48" t="str">
        <f t="shared" si="20"/>
        <v>Ok</v>
      </c>
      <c r="X131" s="6">
        <f t="shared" si="21"/>
        <v>0</v>
      </c>
    </row>
    <row r="132" spans="1:24" ht="24" customHeight="1">
      <c r="A132" s="49" t="s">
        <v>373</v>
      </c>
      <c r="B132" s="49" t="s">
        <v>374</v>
      </c>
      <c r="C132" s="49" t="s">
        <v>33</v>
      </c>
      <c r="D132" s="49" t="s">
        <v>375</v>
      </c>
      <c r="E132" s="50" t="s">
        <v>88</v>
      </c>
      <c r="F132" s="51">
        <v>97.1</v>
      </c>
      <c r="G132" s="52">
        <v>25.04</v>
      </c>
      <c r="H132" s="52">
        <v>30.53</v>
      </c>
      <c r="I132" s="52">
        <v>2964.46</v>
      </c>
      <c r="J132" s="53">
        <v>3.9154201413842224E-4</v>
      </c>
      <c r="K132" s="54" t="s">
        <v>373</v>
      </c>
      <c r="L132" s="49" t="s">
        <v>374</v>
      </c>
      <c r="M132" s="49" t="s">
        <v>33</v>
      </c>
      <c r="N132" s="49" t="s">
        <v>375</v>
      </c>
      <c r="O132" s="50" t="s">
        <v>88</v>
      </c>
      <c r="P132" s="51">
        <v>97.1</v>
      </c>
      <c r="Q132" s="55"/>
      <c r="R132" s="56">
        <f t="shared" si="33"/>
        <v>0</v>
      </c>
      <c r="S132" s="47" t="str">
        <f t="shared" si="16"/>
        <v>Ok</v>
      </c>
      <c r="T132" s="48" t="str">
        <f t="shared" si="17"/>
        <v>Ok</v>
      </c>
      <c r="U132" s="48" t="str">
        <f t="shared" si="18"/>
        <v>Ok</v>
      </c>
      <c r="V132" s="48" t="str">
        <f t="shared" si="19"/>
        <v>Ok</v>
      </c>
      <c r="W132" s="48" t="str">
        <f t="shared" si="20"/>
        <v>Ok</v>
      </c>
      <c r="X132" s="6">
        <f t="shared" si="21"/>
        <v>0</v>
      </c>
    </row>
    <row r="133" spans="1:24" ht="24" customHeight="1">
      <c r="A133" s="40" t="s">
        <v>376</v>
      </c>
      <c r="B133" s="40" t="s">
        <v>27</v>
      </c>
      <c r="C133" s="40"/>
      <c r="D133" s="40" t="s">
        <v>377</v>
      </c>
      <c r="E133" s="41"/>
      <c r="F133" s="42"/>
      <c r="G133" s="42"/>
      <c r="H133" s="43"/>
      <c r="I133" s="43"/>
      <c r="J133" s="44">
        <v>1.2356014936769279E-2</v>
      </c>
      <c r="K133" s="45" t="s">
        <v>376</v>
      </c>
      <c r="L133" s="40" t="s">
        <v>27</v>
      </c>
      <c r="M133" s="40"/>
      <c r="N133" s="40" t="s">
        <v>377</v>
      </c>
      <c r="O133" s="41"/>
      <c r="P133" s="42"/>
      <c r="Q133" s="43"/>
      <c r="R133" s="46"/>
      <c r="S133" s="47" t="str">
        <f t="shared" si="16"/>
        <v>Ok</v>
      </c>
      <c r="T133" s="48" t="str">
        <f t="shared" si="17"/>
        <v>Ok</v>
      </c>
      <c r="U133" s="48" t="str">
        <f t="shared" si="18"/>
        <v>Ok</v>
      </c>
      <c r="V133" s="48" t="str">
        <f t="shared" si="19"/>
        <v>Ok</v>
      </c>
      <c r="W133" s="48" t="str">
        <f t="shared" si="20"/>
        <v>Ok</v>
      </c>
      <c r="X133" s="6" t="str">
        <f t="shared" si="21"/>
        <v>-</v>
      </c>
    </row>
    <row r="134" spans="1:24" ht="26.1" customHeight="1">
      <c r="A134" s="40" t="s">
        <v>378</v>
      </c>
      <c r="B134" s="40" t="s">
        <v>27</v>
      </c>
      <c r="C134" s="40"/>
      <c r="D134" s="40" t="s">
        <v>379</v>
      </c>
      <c r="E134" s="41"/>
      <c r="F134" s="42"/>
      <c r="G134" s="42"/>
      <c r="H134" s="43"/>
      <c r="I134" s="43"/>
      <c r="J134" s="44">
        <v>1.2356014936769279E-2</v>
      </c>
      <c r="K134" s="45" t="s">
        <v>378</v>
      </c>
      <c r="L134" s="40" t="s">
        <v>27</v>
      </c>
      <c r="M134" s="40"/>
      <c r="N134" s="40" t="s">
        <v>379</v>
      </c>
      <c r="O134" s="41"/>
      <c r="P134" s="42"/>
      <c r="Q134" s="43"/>
      <c r="R134" s="46"/>
      <c r="S134" s="47" t="str">
        <f t="shared" si="16"/>
        <v>Ok</v>
      </c>
      <c r="T134" s="48" t="str">
        <f t="shared" si="17"/>
        <v>Ok</v>
      </c>
      <c r="U134" s="48" t="str">
        <f t="shared" si="18"/>
        <v>Ok</v>
      </c>
      <c r="V134" s="48" t="str">
        <f t="shared" si="19"/>
        <v>Ok</v>
      </c>
      <c r="W134" s="48" t="str">
        <f t="shared" si="20"/>
        <v>Ok</v>
      </c>
      <c r="X134" s="6" t="str">
        <f t="shared" si="21"/>
        <v>-</v>
      </c>
    </row>
    <row r="135" spans="1:24" ht="24" customHeight="1">
      <c r="A135" s="49" t="s">
        <v>380</v>
      </c>
      <c r="B135" s="49" t="s">
        <v>381</v>
      </c>
      <c r="C135" s="49" t="s">
        <v>33</v>
      </c>
      <c r="D135" s="49" t="s">
        <v>382</v>
      </c>
      <c r="E135" s="50" t="s">
        <v>166</v>
      </c>
      <c r="F135" s="51">
        <v>19.05</v>
      </c>
      <c r="G135" s="52">
        <v>216.66</v>
      </c>
      <c r="H135" s="52">
        <v>264.23</v>
      </c>
      <c r="I135" s="52">
        <v>5033.58</v>
      </c>
      <c r="J135" s="53">
        <v>6.6482868769586348E-4</v>
      </c>
      <c r="K135" s="54" t="s">
        <v>380</v>
      </c>
      <c r="L135" s="49" t="s">
        <v>381</v>
      </c>
      <c r="M135" s="49" t="s">
        <v>33</v>
      </c>
      <c r="N135" s="49" t="s">
        <v>382</v>
      </c>
      <c r="O135" s="50" t="s">
        <v>166</v>
      </c>
      <c r="P135" s="51">
        <v>19.05</v>
      </c>
      <c r="Q135" s="55"/>
      <c r="R135" s="56">
        <f t="shared" ref="R135:R148" si="34">TRUNC(P135*Q135,2)</f>
        <v>0</v>
      </c>
      <c r="S135" s="47" t="str">
        <f t="shared" si="16"/>
        <v>Ok</v>
      </c>
      <c r="T135" s="48" t="str">
        <f t="shared" si="17"/>
        <v>Ok</v>
      </c>
      <c r="U135" s="48" t="str">
        <f t="shared" si="18"/>
        <v>Ok</v>
      </c>
      <c r="V135" s="48" t="str">
        <f t="shared" si="19"/>
        <v>Ok</v>
      </c>
      <c r="W135" s="48" t="str">
        <f t="shared" si="20"/>
        <v>Ok</v>
      </c>
      <c r="X135" s="6">
        <f t="shared" si="21"/>
        <v>0</v>
      </c>
    </row>
    <row r="136" spans="1:24" ht="24" customHeight="1">
      <c r="A136" s="49" t="s">
        <v>383</v>
      </c>
      <c r="B136" s="49" t="s">
        <v>384</v>
      </c>
      <c r="C136" s="49" t="s">
        <v>73</v>
      </c>
      <c r="D136" s="49" t="s">
        <v>385</v>
      </c>
      <c r="E136" s="50" t="s">
        <v>75</v>
      </c>
      <c r="F136" s="51">
        <v>181.01</v>
      </c>
      <c r="G136" s="52">
        <v>14.19</v>
      </c>
      <c r="H136" s="52">
        <v>17.3</v>
      </c>
      <c r="I136" s="52">
        <v>3131.47</v>
      </c>
      <c r="J136" s="53">
        <v>4.1360047732607122E-4</v>
      </c>
      <c r="K136" s="54" t="s">
        <v>383</v>
      </c>
      <c r="L136" s="49" t="s">
        <v>384</v>
      </c>
      <c r="M136" s="49" t="s">
        <v>73</v>
      </c>
      <c r="N136" s="49" t="s">
        <v>385</v>
      </c>
      <c r="O136" s="50" t="s">
        <v>75</v>
      </c>
      <c r="P136" s="51">
        <v>181.01</v>
      </c>
      <c r="Q136" s="55"/>
      <c r="R136" s="56">
        <f t="shared" si="34"/>
        <v>0</v>
      </c>
      <c r="S136" s="47" t="str">
        <f t="shared" si="16"/>
        <v>Ok</v>
      </c>
      <c r="T136" s="48" t="str">
        <f t="shared" si="17"/>
        <v>Ok</v>
      </c>
      <c r="U136" s="48" t="str">
        <f t="shared" si="18"/>
        <v>Ok</v>
      </c>
      <c r="V136" s="48" t="str">
        <f t="shared" si="19"/>
        <v>Ok</v>
      </c>
      <c r="W136" s="48" t="str">
        <f t="shared" si="20"/>
        <v>Ok</v>
      </c>
      <c r="X136" s="6">
        <f t="shared" si="21"/>
        <v>0</v>
      </c>
    </row>
    <row r="137" spans="1:24" ht="39" customHeight="1">
      <c r="A137" s="49" t="s">
        <v>386</v>
      </c>
      <c r="B137" s="49" t="s">
        <v>387</v>
      </c>
      <c r="C137" s="49" t="s">
        <v>33</v>
      </c>
      <c r="D137" s="49" t="s">
        <v>388</v>
      </c>
      <c r="E137" s="50" t="s">
        <v>42</v>
      </c>
      <c r="F137" s="51">
        <v>765</v>
      </c>
      <c r="G137" s="52">
        <v>18.940000000000001</v>
      </c>
      <c r="H137" s="52">
        <v>23.09</v>
      </c>
      <c r="I137" s="52">
        <v>17663.849999999999</v>
      </c>
      <c r="J137" s="53">
        <v>2.3330182921810277E-3</v>
      </c>
      <c r="K137" s="54" t="s">
        <v>386</v>
      </c>
      <c r="L137" s="49" t="s">
        <v>387</v>
      </c>
      <c r="M137" s="49" t="s">
        <v>33</v>
      </c>
      <c r="N137" s="49" t="s">
        <v>388</v>
      </c>
      <c r="O137" s="50" t="s">
        <v>42</v>
      </c>
      <c r="P137" s="51">
        <v>765</v>
      </c>
      <c r="Q137" s="55"/>
      <c r="R137" s="56">
        <f t="shared" si="34"/>
        <v>0</v>
      </c>
      <c r="S137" s="47" t="str">
        <f t="shared" ref="S137:S200" si="35">IF(D137=N137,"Ok","Erro")</f>
        <v>Ok</v>
      </c>
      <c r="T137" s="48" t="str">
        <f t="shared" ref="T137:T200" si="36">IF(E137=O137,"Ok","Erro")</f>
        <v>Ok</v>
      </c>
      <c r="U137" s="48" t="str">
        <f t="shared" ref="U137:U200" si="37">IF(F137=P137,"Ok","Erro")</f>
        <v>Ok</v>
      </c>
      <c r="V137" s="48" t="str">
        <f t="shared" ref="V137:V200" si="38">IF(H137&gt;=Q137,"Ok","Erro")</f>
        <v>Ok</v>
      </c>
      <c r="W137" s="48" t="str">
        <f t="shared" ref="W137:W200" si="39">IF(H137&gt;=R137,"Ok","Erro")</f>
        <v>Ok</v>
      </c>
      <c r="X137" s="6">
        <f t="shared" si="21"/>
        <v>0</v>
      </c>
    </row>
    <row r="138" spans="1:24" ht="26.1" customHeight="1">
      <c r="A138" s="49" t="s">
        <v>389</v>
      </c>
      <c r="B138" s="49" t="s">
        <v>390</v>
      </c>
      <c r="C138" s="49" t="s">
        <v>33</v>
      </c>
      <c r="D138" s="49" t="s">
        <v>391</v>
      </c>
      <c r="E138" s="50" t="s">
        <v>42</v>
      </c>
      <c r="F138" s="51">
        <v>1335</v>
      </c>
      <c r="G138" s="52">
        <v>12.47</v>
      </c>
      <c r="H138" s="52">
        <v>15.2</v>
      </c>
      <c r="I138" s="52">
        <v>20292</v>
      </c>
      <c r="J138" s="53">
        <v>2.6801409197279992E-3</v>
      </c>
      <c r="K138" s="54" t="s">
        <v>389</v>
      </c>
      <c r="L138" s="49" t="s">
        <v>390</v>
      </c>
      <c r="M138" s="49" t="s">
        <v>33</v>
      </c>
      <c r="N138" s="49" t="s">
        <v>391</v>
      </c>
      <c r="O138" s="50" t="s">
        <v>42</v>
      </c>
      <c r="P138" s="51">
        <v>1335</v>
      </c>
      <c r="Q138" s="55"/>
      <c r="R138" s="56">
        <f t="shared" si="34"/>
        <v>0</v>
      </c>
      <c r="S138" s="47" t="str">
        <f t="shared" si="35"/>
        <v>Ok</v>
      </c>
      <c r="T138" s="48" t="str">
        <f t="shared" si="36"/>
        <v>Ok</v>
      </c>
      <c r="U138" s="48" t="str">
        <f t="shared" si="37"/>
        <v>Ok</v>
      </c>
      <c r="V138" s="48" t="str">
        <f t="shared" si="38"/>
        <v>Ok</v>
      </c>
      <c r="W138" s="48" t="str">
        <f t="shared" si="39"/>
        <v>Ok</v>
      </c>
      <c r="X138" s="6">
        <f t="shared" ref="X138:X201" si="40">IFERROR(R138/I138,"-")</f>
        <v>0</v>
      </c>
    </row>
    <row r="139" spans="1:24" ht="26.1" customHeight="1">
      <c r="A139" s="49" t="s">
        <v>392</v>
      </c>
      <c r="B139" s="49" t="s">
        <v>393</v>
      </c>
      <c r="C139" s="49" t="s">
        <v>33</v>
      </c>
      <c r="D139" s="49" t="s">
        <v>394</v>
      </c>
      <c r="E139" s="50" t="s">
        <v>42</v>
      </c>
      <c r="F139" s="51">
        <v>1335</v>
      </c>
      <c r="G139" s="52">
        <v>10.97</v>
      </c>
      <c r="H139" s="52">
        <v>13.37</v>
      </c>
      <c r="I139" s="52">
        <v>17848.95</v>
      </c>
      <c r="J139" s="53">
        <v>2.3574660589975888E-3</v>
      </c>
      <c r="K139" s="54" t="s">
        <v>392</v>
      </c>
      <c r="L139" s="49" t="s">
        <v>393</v>
      </c>
      <c r="M139" s="49" t="s">
        <v>33</v>
      </c>
      <c r="N139" s="49" t="s">
        <v>394</v>
      </c>
      <c r="O139" s="50" t="s">
        <v>42</v>
      </c>
      <c r="P139" s="51">
        <v>1335</v>
      </c>
      <c r="Q139" s="55"/>
      <c r="R139" s="56">
        <f t="shared" si="34"/>
        <v>0</v>
      </c>
      <c r="S139" s="47" t="str">
        <f t="shared" si="35"/>
        <v>Ok</v>
      </c>
      <c r="T139" s="48" t="str">
        <f t="shared" si="36"/>
        <v>Ok</v>
      </c>
      <c r="U139" s="48" t="str">
        <f t="shared" si="37"/>
        <v>Ok</v>
      </c>
      <c r="V139" s="48" t="str">
        <f t="shared" si="38"/>
        <v>Ok</v>
      </c>
      <c r="W139" s="48" t="str">
        <f t="shared" si="39"/>
        <v>Ok</v>
      </c>
      <c r="X139" s="6">
        <f t="shared" si="40"/>
        <v>0</v>
      </c>
    </row>
    <row r="140" spans="1:24" ht="26.1" customHeight="1">
      <c r="A140" s="49" t="s">
        <v>395</v>
      </c>
      <c r="B140" s="49" t="s">
        <v>396</v>
      </c>
      <c r="C140" s="49" t="s">
        <v>33</v>
      </c>
      <c r="D140" s="49" t="s">
        <v>397</v>
      </c>
      <c r="E140" s="50" t="s">
        <v>42</v>
      </c>
      <c r="F140" s="51">
        <v>185</v>
      </c>
      <c r="G140" s="52">
        <v>21.98</v>
      </c>
      <c r="H140" s="52">
        <v>26.8</v>
      </c>
      <c r="I140" s="52">
        <v>4958</v>
      </c>
      <c r="J140" s="53">
        <v>6.5484617977584368E-4</v>
      </c>
      <c r="K140" s="54" t="s">
        <v>395</v>
      </c>
      <c r="L140" s="49" t="s">
        <v>396</v>
      </c>
      <c r="M140" s="49" t="s">
        <v>33</v>
      </c>
      <c r="N140" s="49" t="s">
        <v>397</v>
      </c>
      <c r="O140" s="50" t="s">
        <v>42</v>
      </c>
      <c r="P140" s="51">
        <v>185</v>
      </c>
      <c r="Q140" s="55"/>
      <c r="R140" s="56">
        <f t="shared" si="34"/>
        <v>0</v>
      </c>
      <c r="S140" s="47" t="str">
        <f t="shared" si="35"/>
        <v>Ok</v>
      </c>
      <c r="T140" s="48" t="str">
        <f t="shared" si="36"/>
        <v>Ok</v>
      </c>
      <c r="U140" s="48" t="str">
        <f t="shared" si="37"/>
        <v>Ok</v>
      </c>
      <c r="V140" s="48" t="str">
        <f t="shared" si="38"/>
        <v>Ok</v>
      </c>
      <c r="W140" s="48" t="str">
        <f t="shared" si="39"/>
        <v>Ok</v>
      </c>
      <c r="X140" s="6">
        <f t="shared" si="40"/>
        <v>0</v>
      </c>
    </row>
    <row r="141" spans="1:24" ht="26.1" customHeight="1">
      <c r="A141" s="49" t="s">
        <v>398</v>
      </c>
      <c r="B141" s="49" t="s">
        <v>399</v>
      </c>
      <c r="C141" s="49" t="s">
        <v>33</v>
      </c>
      <c r="D141" s="49" t="s">
        <v>400</v>
      </c>
      <c r="E141" s="50" t="s">
        <v>42</v>
      </c>
      <c r="F141" s="51">
        <v>185</v>
      </c>
      <c r="G141" s="52">
        <v>21.78</v>
      </c>
      <c r="H141" s="52">
        <v>26.56</v>
      </c>
      <c r="I141" s="52">
        <v>4913.6000000000004</v>
      </c>
      <c r="J141" s="53">
        <v>6.4898188562859723E-4</v>
      </c>
      <c r="K141" s="54" t="s">
        <v>398</v>
      </c>
      <c r="L141" s="49" t="s">
        <v>399</v>
      </c>
      <c r="M141" s="49" t="s">
        <v>33</v>
      </c>
      <c r="N141" s="49" t="s">
        <v>400</v>
      </c>
      <c r="O141" s="50" t="s">
        <v>42</v>
      </c>
      <c r="P141" s="51">
        <v>185</v>
      </c>
      <c r="Q141" s="55"/>
      <c r="R141" s="56">
        <f t="shared" si="34"/>
        <v>0</v>
      </c>
      <c r="S141" s="47" t="str">
        <f t="shared" si="35"/>
        <v>Ok</v>
      </c>
      <c r="T141" s="48" t="str">
        <f t="shared" si="36"/>
        <v>Ok</v>
      </c>
      <c r="U141" s="48" t="str">
        <f t="shared" si="37"/>
        <v>Ok</v>
      </c>
      <c r="V141" s="48" t="str">
        <f t="shared" si="38"/>
        <v>Ok</v>
      </c>
      <c r="W141" s="48" t="str">
        <f t="shared" si="39"/>
        <v>Ok</v>
      </c>
      <c r="X141" s="6">
        <f t="shared" si="40"/>
        <v>0</v>
      </c>
    </row>
    <row r="142" spans="1:24" ht="26.1" customHeight="1">
      <c r="A142" s="49" t="s">
        <v>401</v>
      </c>
      <c r="B142" s="49" t="s">
        <v>402</v>
      </c>
      <c r="C142" s="49" t="s">
        <v>33</v>
      </c>
      <c r="D142" s="49" t="s">
        <v>403</v>
      </c>
      <c r="E142" s="50" t="s">
        <v>42</v>
      </c>
      <c r="F142" s="51">
        <v>15</v>
      </c>
      <c r="G142" s="52">
        <v>15.48</v>
      </c>
      <c r="H142" s="52">
        <v>18.87</v>
      </c>
      <c r="I142" s="52">
        <v>283.05</v>
      </c>
      <c r="J142" s="53">
        <v>3.7384875188695549E-5</v>
      </c>
      <c r="K142" s="54" t="s">
        <v>401</v>
      </c>
      <c r="L142" s="49" t="s">
        <v>402</v>
      </c>
      <c r="M142" s="49" t="s">
        <v>33</v>
      </c>
      <c r="N142" s="49" t="s">
        <v>403</v>
      </c>
      <c r="O142" s="50" t="s">
        <v>42</v>
      </c>
      <c r="P142" s="51">
        <v>15</v>
      </c>
      <c r="Q142" s="55"/>
      <c r="R142" s="56">
        <f t="shared" si="34"/>
        <v>0</v>
      </c>
      <c r="S142" s="47" t="str">
        <f t="shared" si="35"/>
        <v>Ok</v>
      </c>
      <c r="T142" s="48" t="str">
        <f t="shared" si="36"/>
        <v>Ok</v>
      </c>
      <c r="U142" s="48" t="str">
        <f t="shared" si="37"/>
        <v>Ok</v>
      </c>
      <c r="V142" s="48" t="str">
        <f t="shared" si="38"/>
        <v>Ok</v>
      </c>
      <c r="W142" s="48" t="str">
        <f t="shared" si="39"/>
        <v>Ok</v>
      </c>
      <c r="X142" s="6">
        <f t="shared" si="40"/>
        <v>0</v>
      </c>
    </row>
    <row r="143" spans="1:24" ht="26.1" customHeight="1">
      <c r="A143" s="49" t="s">
        <v>404</v>
      </c>
      <c r="B143" s="49" t="s">
        <v>405</v>
      </c>
      <c r="C143" s="49" t="s">
        <v>33</v>
      </c>
      <c r="D143" s="49" t="s">
        <v>406</v>
      </c>
      <c r="E143" s="50" t="s">
        <v>42</v>
      </c>
      <c r="F143" s="51">
        <v>15</v>
      </c>
      <c r="G143" s="52">
        <v>63.47</v>
      </c>
      <c r="H143" s="52">
        <v>77.400000000000006</v>
      </c>
      <c r="I143" s="52">
        <v>1161</v>
      </c>
      <c r="J143" s="53">
        <v>1.5334336722867175E-4</v>
      </c>
      <c r="K143" s="54" t="s">
        <v>404</v>
      </c>
      <c r="L143" s="49" t="s">
        <v>405</v>
      </c>
      <c r="M143" s="49" t="s">
        <v>33</v>
      </c>
      <c r="N143" s="49" t="s">
        <v>406</v>
      </c>
      <c r="O143" s="50" t="s">
        <v>42</v>
      </c>
      <c r="P143" s="51">
        <v>15</v>
      </c>
      <c r="Q143" s="55"/>
      <c r="R143" s="56">
        <f t="shared" si="34"/>
        <v>0</v>
      </c>
      <c r="S143" s="47" t="str">
        <f t="shared" si="35"/>
        <v>Ok</v>
      </c>
      <c r="T143" s="48" t="str">
        <f t="shared" si="36"/>
        <v>Ok</v>
      </c>
      <c r="U143" s="48" t="str">
        <f t="shared" si="37"/>
        <v>Ok</v>
      </c>
      <c r="V143" s="48" t="str">
        <f t="shared" si="38"/>
        <v>Ok</v>
      </c>
      <c r="W143" s="48" t="str">
        <f t="shared" si="39"/>
        <v>Ok</v>
      </c>
      <c r="X143" s="6">
        <f t="shared" si="40"/>
        <v>0</v>
      </c>
    </row>
    <row r="144" spans="1:24" ht="39" customHeight="1">
      <c r="A144" s="49" t="s">
        <v>407</v>
      </c>
      <c r="B144" s="49" t="s">
        <v>408</v>
      </c>
      <c r="C144" s="49" t="s">
        <v>33</v>
      </c>
      <c r="D144" s="49" t="s">
        <v>409</v>
      </c>
      <c r="E144" s="50" t="s">
        <v>42</v>
      </c>
      <c r="F144" s="51">
        <v>15</v>
      </c>
      <c r="G144" s="52">
        <v>207.08</v>
      </c>
      <c r="H144" s="52">
        <v>252.55</v>
      </c>
      <c r="I144" s="52">
        <v>3788.25</v>
      </c>
      <c r="J144" s="53">
        <v>5.0034712394833396E-4</v>
      </c>
      <c r="K144" s="54" t="s">
        <v>407</v>
      </c>
      <c r="L144" s="49" t="s">
        <v>408</v>
      </c>
      <c r="M144" s="49" t="s">
        <v>33</v>
      </c>
      <c r="N144" s="49" t="s">
        <v>409</v>
      </c>
      <c r="O144" s="50" t="s">
        <v>42</v>
      </c>
      <c r="P144" s="51">
        <v>15</v>
      </c>
      <c r="Q144" s="55"/>
      <c r="R144" s="56">
        <f t="shared" si="34"/>
        <v>0</v>
      </c>
      <c r="S144" s="47" t="str">
        <f t="shared" si="35"/>
        <v>Ok</v>
      </c>
      <c r="T144" s="48" t="str">
        <f t="shared" si="36"/>
        <v>Ok</v>
      </c>
      <c r="U144" s="48" t="str">
        <f t="shared" si="37"/>
        <v>Ok</v>
      </c>
      <c r="V144" s="48" t="str">
        <f t="shared" si="38"/>
        <v>Ok</v>
      </c>
      <c r="W144" s="48" t="str">
        <f t="shared" si="39"/>
        <v>Ok</v>
      </c>
      <c r="X144" s="6">
        <f t="shared" si="40"/>
        <v>0</v>
      </c>
    </row>
    <row r="145" spans="1:24" ht="26.1" customHeight="1">
      <c r="A145" s="49" t="s">
        <v>410</v>
      </c>
      <c r="B145" s="49" t="s">
        <v>411</v>
      </c>
      <c r="C145" s="49" t="s">
        <v>33</v>
      </c>
      <c r="D145" s="49" t="s">
        <v>412</v>
      </c>
      <c r="E145" s="50" t="s">
        <v>42</v>
      </c>
      <c r="F145" s="51">
        <v>15</v>
      </c>
      <c r="G145" s="52">
        <v>215.1</v>
      </c>
      <c r="H145" s="52">
        <v>262.33</v>
      </c>
      <c r="I145" s="52">
        <v>3934.95</v>
      </c>
      <c r="J145" s="53">
        <v>5.197230687997087E-4</v>
      </c>
      <c r="K145" s="54" t="s">
        <v>410</v>
      </c>
      <c r="L145" s="49" t="s">
        <v>411</v>
      </c>
      <c r="M145" s="49" t="s">
        <v>33</v>
      </c>
      <c r="N145" s="49" t="s">
        <v>412</v>
      </c>
      <c r="O145" s="50" t="s">
        <v>42</v>
      </c>
      <c r="P145" s="51">
        <v>15</v>
      </c>
      <c r="Q145" s="55"/>
      <c r="R145" s="56">
        <f t="shared" si="34"/>
        <v>0</v>
      </c>
      <c r="S145" s="47" t="str">
        <f t="shared" si="35"/>
        <v>Ok</v>
      </c>
      <c r="T145" s="48" t="str">
        <f t="shared" si="36"/>
        <v>Ok</v>
      </c>
      <c r="U145" s="48" t="str">
        <f t="shared" si="37"/>
        <v>Ok</v>
      </c>
      <c r="V145" s="48" t="str">
        <f t="shared" si="38"/>
        <v>Ok</v>
      </c>
      <c r="W145" s="48" t="str">
        <f t="shared" si="39"/>
        <v>Ok</v>
      </c>
      <c r="X145" s="6">
        <f t="shared" si="40"/>
        <v>0</v>
      </c>
    </row>
    <row r="146" spans="1:24" ht="26.1" customHeight="1">
      <c r="A146" s="49" t="s">
        <v>413</v>
      </c>
      <c r="B146" s="49" t="s">
        <v>414</v>
      </c>
      <c r="C146" s="49" t="s">
        <v>33</v>
      </c>
      <c r="D146" s="49" t="s">
        <v>415</v>
      </c>
      <c r="E146" s="50" t="s">
        <v>42</v>
      </c>
      <c r="F146" s="51">
        <v>15</v>
      </c>
      <c r="G146" s="52">
        <v>188.1</v>
      </c>
      <c r="H146" s="52">
        <v>229.4</v>
      </c>
      <c r="I146" s="52">
        <v>3441</v>
      </c>
      <c r="J146" s="53">
        <v>4.5448279641159295E-4</v>
      </c>
      <c r="K146" s="54" t="s">
        <v>413</v>
      </c>
      <c r="L146" s="49" t="s">
        <v>414</v>
      </c>
      <c r="M146" s="49" t="s">
        <v>33</v>
      </c>
      <c r="N146" s="49" t="s">
        <v>415</v>
      </c>
      <c r="O146" s="50" t="s">
        <v>42</v>
      </c>
      <c r="P146" s="51">
        <v>15</v>
      </c>
      <c r="Q146" s="55"/>
      <c r="R146" s="56">
        <f t="shared" si="34"/>
        <v>0</v>
      </c>
      <c r="S146" s="47" t="str">
        <f t="shared" si="35"/>
        <v>Ok</v>
      </c>
      <c r="T146" s="48" t="str">
        <f t="shared" si="36"/>
        <v>Ok</v>
      </c>
      <c r="U146" s="48" t="str">
        <f t="shared" si="37"/>
        <v>Ok</v>
      </c>
      <c r="V146" s="48" t="str">
        <f t="shared" si="38"/>
        <v>Ok</v>
      </c>
      <c r="W146" s="48" t="str">
        <f t="shared" si="39"/>
        <v>Ok</v>
      </c>
      <c r="X146" s="6">
        <f t="shared" si="40"/>
        <v>0</v>
      </c>
    </row>
    <row r="147" spans="1:24" ht="26.1" customHeight="1">
      <c r="A147" s="49" t="s">
        <v>416</v>
      </c>
      <c r="B147" s="49" t="s">
        <v>417</v>
      </c>
      <c r="C147" s="49" t="s">
        <v>33</v>
      </c>
      <c r="D147" s="49" t="s">
        <v>418</v>
      </c>
      <c r="E147" s="50" t="s">
        <v>42</v>
      </c>
      <c r="F147" s="51">
        <v>15</v>
      </c>
      <c r="G147" s="52">
        <v>194.08</v>
      </c>
      <c r="H147" s="52">
        <v>236.69</v>
      </c>
      <c r="I147" s="52">
        <v>3550.35</v>
      </c>
      <c r="J147" s="53">
        <v>4.6892560192964228E-4</v>
      </c>
      <c r="K147" s="54" t="s">
        <v>416</v>
      </c>
      <c r="L147" s="49" t="s">
        <v>417</v>
      </c>
      <c r="M147" s="49" t="s">
        <v>33</v>
      </c>
      <c r="N147" s="49" t="s">
        <v>418</v>
      </c>
      <c r="O147" s="50" t="s">
        <v>42</v>
      </c>
      <c r="P147" s="51">
        <v>15</v>
      </c>
      <c r="Q147" s="55"/>
      <c r="R147" s="56">
        <f t="shared" si="34"/>
        <v>0</v>
      </c>
      <c r="S147" s="47" t="str">
        <f t="shared" si="35"/>
        <v>Ok</v>
      </c>
      <c r="T147" s="48" t="str">
        <f t="shared" si="36"/>
        <v>Ok</v>
      </c>
      <c r="U147" s="48" t="str">
        <f t="shared" si="37"/>
        <v>Ok</v>
      </c>
      <c r="V147" s="48" t="str">
        <f t="shared" si="38"/>
        <v>Ok</v>
      </c>
      <c r="W147" s="48" t="str">
        <f t="shared" si="39"/>
        <v>Ok</v>
      </c>
      <c r="X147" s="6">
        <f t="shared" si="40"/>
        <v>0</v>
      </c>
    </row>
    <row r="148" spans="1:24" ht="26.1" customHeight="1">
      <c r="A148" s="49" t="s">
        <v>419</v>
      </c>
      <c r="B148" s="49" t="s">
        <v>420</v>
      </c>
      <c r="C148" s="49" t="s">
        <v>33</v>
      </c>
      <c r="D148" s="49" t="s">
        <v>421</v>
      </c>
      <c r="E148" s="50" t="s">
        <v>42</v>
      </c>
      <c r="F148" s="51">
        <v>15</v>
      </c>
      <c r="G148" s="52">
        <v>194.08</v>
      </c>
      <c r="H148" s="52">
        <v>236.69</v>
      </c>
      <c r="I148" s="52">
        <v>3550.35</v>
      </c>
      <c r="J148" s="53">
        <v>4.6892560192964228E-4</v>
      </c>
      <c r="K148" s="54" t="s">
        <v>419</v>
      </c>
      <c r="L148" s="49" t="s">
        <v>420</v>
      </c>
      <c r="M148" s="49" t="s">
        <v>33</v>
      </c>
      <c r="N148" s="49" t="s">
        <v>421</v>
      </c>
      <c r="O148" s="50" t="s">
        <v>42</v>
      </c>
      <c r="P148" s="51">
        <v>15</v>
      </c>
      <c r="Q148" s="55"/>
      <c r="R148" s="56">
        <f t="shared" si="34"/>
        <v>0</v>
      </c>
      <c r="S148" s="47" t="str">
        <f t="shared" si="35"/>
        <v>Ok</v>
      </c>
      <c r="T148" s="48" t="str">
        <f t="shared" si="36"/>
        <v>Ok</v>
      </c>
      <c r="U148" s="48" t="str">
        <f t="shared" si="37"/>
        <v>Ok</v>
      </c>
      <c r="V148" s="48" t="str">
        <f t="shared" si="38"/>
        <v>Ok</v>
      </c>
      <c r="W148" s="48" t="str">
        <f t="shared" si="39"/>
        <v>Ok</v>
      </c>
      <c r="X148" s="6">
        <f t="shared" si="40"/>
        <v>0</v>
      </c>
    </row>
    <row r="149" spans="1:24" ht="24" customHeight="1">
      <c r="A149" s="40" t="s">
        <v>422</v>
      </c>
      <c r="B149" s="40" t="s">
        <v>27</v>
      </c>
      <c r="C149" s="40"/>
      <c r="D149" s="40" t="s">
        <v>423</v>
      </c>
      <c r="E149" s="41"/>
      <c r="F149" s="42"/>
      <c r="G149" s="42"/>
      <c r="H149" s="43"/>
      <c r="I149" s="43"/>
      <c r="J149" s="44">
        <v>2.7899766396106803E-2</v>
      </c>
      <c r="K149" s="45" t="s">
        <v>422</v>
      </c>
      <c r="L149" s="40" t="s">
        <v>27</v>
      </c>
      <c r="M149" s="40"/>
      <c r="N149" s="40" t="s">
        <v>423</v>
      </c>
      <c r="O149" s="41"/>
      <c r="P149" s="42"/>
      <c r="Q149" s="43"/>
      <c r="R149" s="46"/>
      <c r="S149" s="47" t="str">
        <f t="shared" si="35"/>
        <v>Ok</v>
      </c>
      <c r="T149" s="48" t="str">
        <f t="shared" si="36"/>
        <v>Ok</v>
      </c>
      <c r="U149" s="48" t="str">
        <f t="shared" si="37"/>
        <v>Ok</v>
      </c>
      <c r="V149" s="48" t="str">
        <f t="shared" si="38"/>
        <v>Ok</v>
      </c>
      <c r="W149" s="48" t="str">
        <f t="shared" si="39"/>
        <v>Ok</v>
      </c>
      <c r="X149" s="6" t="str">
        <f t="shared" si="40"/>
        <v>-</v>
      </c>
    </row>
    <row r="150" spans="1:24" ht="24" customHeight="1">
      <c r="A150" s="40" t="s">
        <v>424</v>
      </c>
      <c r="B150" s="40" t="s">
        <v>27</v>
      </c>
      <c r="C150" s="40"/>
      <c r="D150" s="40" t="s">
        <v>425</v>
      </c>
      <c r="E150" s="41"/>
      <c r="F150" s="42"/>
      <c r="G150" s="42"/>
      <c r="H150" s="43"/>
      <c r="I150" s="43"/>
      <c r="J150" s="44">
        <v>3.9824883829389576E-3</v>
      </c>
      <c r="K150" s="45" t="s">
        <v>424</v>
      </c>
      <c r="L150" s="40" t="s">
        <v>27</v>
      </c>
      <c r="M150" s="40"/>
      <c r="N150" s="40" t="s">
        <v>425</v>
      </c>
      <c r="O150" s="41"/>
      <c r="P150" s="42"/>
      <c r="Q150" s="43"/>
      <c r="R150" s="46"/>
      <c r="S150" s="47" t="str">
        <f t="shared" si="35"/>
        <v>Ok</v>
      </c>
      <c r="T150" s="48" t="str">
        <f t="shared" si="36"/>
        <v>Ok</v>
      </c>
      <c r="U150" s="48" t="str">
        <f t="shared" si="37"/>
        <v>Ok</v>
      </c>
      <c r="V150" s="48" t="str">
        <f t="shared" si="38"/>
        <v>Ok</v>
      </c>
      <c r="W150" s="48" t="str">
        <f t="shared" si="39"/>
        <v>Ok</v>
      </c>
      <c r="X150" s="6" t="str">
        <f t="shared" si="40"/>
        <v>-</v>
      </c>
    </row>
    <row r="151" spans="1:24" ht="39" customHeight="1">
      <c r="A151" s="49" t="s">
        <v>426</v>
      </c>
      <c r="B151" s="49" t="s">
        <v>427</v>
      </c>
      <c r="C151" s="49" t="s">
        <v>33</v>
      </c>
      <c r="D151" s="49" t="s">
        <v>428</v>
      </c>
      <c r="E151" s="50" t="s">
        <v>166</v>
      </c>
      <c r="F151" s="51">
        <v>118.3</v>
      </c>
      <c r="G151" s="52">
        <v>130.5</v>
      </c>
      <c r="H151" s="52">
        <v>159.15</v>
      </c>
      <c r="I151" s="52">
        <v>18827.439999999999</v>
      </c>
      <c r="J151" s="53">
        <v>2.4867037432349556E-3</v>
      </c>
      <c r="K151" s="54" t="s">
        <v>426</v>
      </c>
      <c r="L151" s="49" t="s">
        <v>427</v>
      </c>
      <c r="M151" s="49" t="s">
        <v>33</v>
      </c>
      <c r="N151" s="49" t="s">
        <v>428</v>
      </c>
      <c r="O151" s="50" t="s">
        <v>166</v>
      </c>
      <c r="P151" s="51">
        <v>118.3</v>
      </c>
      <c r="Q151" s="55"/>
      <c r="R151" s="56">
        <f t="shared" ref="R151:R152" si="41">TRUNC(P151*Q151,2)</f>
        <v>0</v>
      </c>
      <c r="S151" s="47" t="str">
        <f t="shared" si="35"/>
        <v>Ok</v>
      </c>
      <c r="T151" s="48" t="str">
        <f t="shared" si="36"/>
        <v>Ok</v>
      </c>
      <c r="U151" s="48" t="str">
        <f t="shared" si="37"/>
        <v>Ok</v>
      </c>
      <c r="V151" s="48" t="str">
        <f t="shared" si="38"/>
        <v>Ok</v>
      </c>
      <c r="W151" s="48" t="str">
        <f t="shared" si="39"/>
        <v>Ok</v>
      </c>
      <c r="X151" s="6">
        <f t="shared" si="40"/>
        <v>0</v>
      </c>
    </row>
    <row r="152" spans="1:24" ht="24" customHeight="1">
      <c r="A152" s="49" t="s">
        <v>429</v>
      </c>
      <c r="B152" s="49" t="s">
        <v>430</v>
      </c>
      <c r="C152" s="49" t="s">
        <v>33</v>
      </c>
      <c r="D152" s="49" t="s">
        <v>431</v>
      </c>
      <c r="E152" s="50" t="s">
        <v>88</v>
      </c>
      <c r="F152" s="51">
        <v>455</v>
      </c>
      <c r="G152" s="52">
        <v>20.41</v>
      </c>
      <c r="H152" s="52">
        <v>24.89</v>
      </c>
      <c r="I152" s="52">
        <v>11324.95</v>
      </c>
      <c r="J152" s="53">
        <v>1.4957846397040018E-3</v>
      </c>
      <c r="K152" s="54" t="s">
        <v>429</v>
      </c>
      <c r="L152" s="49" t="s">
        <v>430</v>
      </c>
      <c r="M152" s="49" t="s">
        <v>33</v>
      </c>
      <c r="N152" s="49" t="s">
        <v>431</v>
      </c>
      <c r="O152" s="50" t="s">
        <v>88</v>
      </c>
      <c r="P152" s="51">
        <v>455</v>
      </c>
      <c r="Q152" s="55"/>
      <c r="R152" s="56">
        <f t="shared" si="41"/>
        <v>0</v>
      </c>
      <c r="S152" s="47" t="str">
        <f t="shared" si="35"/>
        <v>Ok</v>
      </c>
      <c r="T152" s="48" t="str">
        <f t="shared" si="36"/>
        <v>Ok</v>
      </c>
      <c r="U152" s="48" t="str">
        <f t="shared" si="37"/>
        <v>Ok</v>
      </c>
      <c r="V152" s="48" t="str">
        <f t="shared" si="38"/>
        <v>Ok</v>
      </c>
      <c r="W152" s="48" t="str">
        <f t="shared" si="39"/>
        <v>Ok</v>
      </c>
      <c r="X152" s="6">
        <f t="shared" si="40"/>
        <v>0</v>
      </c>
    </row>
    <row r="153" spans="1:24" ht="24" customHeight="1">
      <c r="A153" s="40" t="s">
        <v>432</v>
      </c>
      <c r="B153" s="40" t="s">
        <v>27</v>
      </c>
      <c r="C153" s="40"/>
      <c r="D153" s="40" t="s">
        <v>433</v>
      </c>
      <c r="E153" s="41"/>
      <c r="F153" s="42"/>
      <c r="G153" s="42"/>
      <c r="H153" s="43"/>
      <c r="I153" s="43"/>
      <c r="J153" s="44">
        <v>1.4598120820224346E-2</v>
      </c>
      <c r="K153" s="45" t="s">
        <v>432</v>
      </c>
      <c r="L153" s="40" t="s">
        <v>27</v>
      </c>
      <c r="M153" s="40"/>
      <c r="N153" s="40" t="s">
        <v>433</v>
      </c>
      <c r="O153" s="41"/>
      <c r="P153" s="42"/>
      <c r="Q153" s="43"/>
      <c r="R153" s="46"/>
      <c r="S153" s="47" t="str">
        <f t="shared" si="35"/>
        <v>Ok</v>
      </c>
      <c r="T153" s="48" t="str">
        <f t="shared" si="36"/>
        <v>Ok</v>
      </c>
      <c r="U153" s="48" t="str">
        <f t="shared" si="37"/>
        <v>Ok</v>
      </c>
      <c r="V153" s="48" t="str">
        <f t="shared" si="38"/>
        <v>Ok</v>
      </c>
      <c r="W153" s="48" t="str">
        <f t="shared" si="39"/>
        <v>Ok</v>
      </c>
      <c r="X153" s="6" t="str">
        <f t="shared" si="40"/>
        <v>-</v>
      </c>
    </row>
    <row r="154" spans="1:24" ht="51.95" customHeight="1">
      <c r="A154" s="49" t="s">
        <v>434</v>
      </c>
      <c r="B154" s="49" t="s">
        <v>435</v>
      </c>
      <c r="C154" s="49" t="s">
        <v>33</v>
      </c>
      <c r="D154" s="49" t="s">
        <v>436</v>
      </c>
      <c r="E154" s="50" t="s">
        <v>75</v>
      </c>
      <c r="F154" s="51">
        <v>546</v>
      </c>
      <c r="G154" s="52">
        <v>86</v>
      </c>
      <c r="H154" s="52">
        <v>104.88</v>
      </c>
      <c r="I154" s="52">
        <v>57264.480000000003</v>
      </c>
      <c r="J154" s="53">
        <v>7.5634179033582495E-3</v>
      </c>
      <c r="K154" s="54" t="s">
        <v>434</v>
      </c>
      <c r="L154" s="49" t="s">
        <v>435</v>
      </c>
      <c r="M154" s="49" t="s">
        <v>33</v>
      </c>
      <c r="N154" s="49" t="s">
        <v>436</v>
      </c>
      <c r="O154" s="50" t="s">
        <v>75</v>
      </c>
      <c r="P154" s="51">
        <v>546</v>
      </c>
      <c r="Q154" s="55"/>
      <c r="R154" s="56">
        <f t="shared" ref="R154:R156" si="42">TRUNC(P154*Q154,2)</f>
        <v>0</v>
      </c>
      <c r="S154" s="47" t="str">
        <f t="shared" si="35"/>
        <v>Ok</v>
      </c>
      <c r="T154" s="48" t="str">
        <f t="shared" si="36"/>
        <v>Ok</v>
      </c>
      <c r="U154" s="48" t="str">
        <f t="shared" si="37"/>
        <v>Ok</v>
      </c>
      <c r="V154" s="48" t="str">
        <f t="shared" si="38"/>
        <v>Ok</v>
      </c>
      <c r="W154" s="48" t="str">
        <f t="shared" si="39"/>
        <v>Ok</v>
      </c>
      <c r="X154" s="6">
        <f t="shared" si="40"/>
        <v>0</v>
      </c>
    </row>
    <row r="155" spans="1:24" ht="51.95" customHeight="1">
      <c r="A155" s="49" t="s">
        <v>437</v>
      </c>
      <c r="B155" s="49" t="s">
        <v>438</v>
      </c>
      <c r="C155" s="49" t="s">
        <v>33</v>
      </c>
      <c r="D155" s="49" t="s">
        <v>439</v>
      </c>
      <c r="E155" s="50" t="s">
        <v>75</v>
      </c>
      <c r="F155" s="51">
        <v>138.5</v>
      </c>
      <c r="G155" s="52">
        <v>133.78</v>
      </c>
      <c r="H155" s="52">
        <v>163.15</v>
      </c>
      <c r="I155" s="52">
        <v>22596.27</v>
      </c>
      <c r="J155" s="53">
        <v>2.9844858988873541E-3</v>
      </c>
      <c r="K155" s="54" t="s">
        <v>437</v>
      </c>
      <c r="L155" s="49" t="s">
        <v>438</v>
      </c>
      <c r="M155" s="49" t="s">
        <v>33</v>
      </c>
      <c r="N155" s="49" t="s">
        <v>439</v>
      </c>
      <c r="O155" s="50" t="s">
        <v>75</v>
      </c>
      <c r="P155" s="51">
        <v>138.5</v>
      </c>
      <c r="Q155" s="55"/>
      <c r="R155" s="56">
        <f t="shared" si="42"/>
        <v>0</v>
      </c>
      <c r="S155" s="47" t="str">
        <f t="shared" si="35"/>
        <v>Ok</v>
      </c>
      <c r="T155" s="48" t="str">
        <f t="shared" si="36"/>
        <v>Ok</v>
      </c>
      <c r="U155" s="48" t="str">
        <f t="shared" si="37"/>
        <v>Ok</v>
      </c>
      <c r="V155" s="48" t="str">
        <f t="shared" si="38"/>
        <v>Ok</v>
      </c>
      <c r="W155" s="48" t="str">
        <f t="shared" si="39"/>
        <v>Ok</v>
      </c>
      <c r="X155" s="6">
        <f t="shared" si="40"/>
        <v>0</v>
      </c>
    </row>
    <row r="156" spans="1:24" ht="39" customHeight="1">
      <c r="A156" s="49" t="s">
        <v>440</v>
      </c>
      <c r="B156" s="49" t="s">
        <v>441</v>
      </c>
      <c r="C156" s="49" t="s">
        <v>73</v>
      </c>
      <c r="D156" s="49" t="s">
        <v>442</v>
      </c>
      <c r="E156" s="50" t="s">
        <v>75</v>
      </c>
      <c r="F156" s="51">
        <v>318.5</v>
      </c>
      <c r="G156" s="52">
        <v>78.95</v>
      </c>
      <c r="H156" s="52">
        <v>96.28</v>
      </c>
      <c r="I156" s="52">
        <v>30665.18</v>
      </c>
      <c r="J156" s="53">
        <v>4.0502170179787427E-3</v>
      </c>
      <c r="K156" s="54" t="s">
        <v>440</v>
      </c>
      <c r="L156" s="49" t="s">
        <v>441</v>
      </c>
      <c r="M156" s="49" t="s">
        <v>73</v>
      </c>
      <c r="N156" s="49" t="s">
        <v>442</v>
      </c>
      <c r="O156" s="50" t="s">
        <v>75</v>
      </c>
      <c r="P156" s="51">
        <v>318.5</v>
      </c>
      <c r="Q156" s="55"/>
      <c r="R156" s="56">
        <f t="shared" si="42"/>
        <v>0</v>
      </c>
      <c r="S156" s="47" t="str">
        <f t="shared" si="35"/>
        <v>Ok</v>
      </c>
      <c r="T156" s="48" t="str">
        <f t="shared" si="36"/>
        <v>Ok</v>
      </c>
      <c r="U156" s="48" t="str">
        <f t="shared" si="37"/>
        <v>Ok</v>
      </c>
      <c r="V156" s="48" t="str">
        <f t="shared" si="38"/>
        <v>Ok</v>
      </c>
      <c r="W156" s="48" t="str">
        <f t="shared" si="39"/>
        <v>Ok</v>
      </c>
      <c r="X156" s="6">
        <f t="shared" si="40"/>
        <v>0</v>
      </c>
    </row>
    <row r="157" spans="1:24" ht="24" customHeight="1">
      <c r="A157" s="40" t="s">
        <v>443</v>
      </c>
      <c r="B157" s="40" t="s">
        <v>27</v>
      </c>
      <c r="C157" s="40"/>
      <c r="D157" s="40" t="s">
        <v>444</v>
      </c>
      <c r="E157" s="41"/>
      <c r="F157" s="42"/>
      <c r="G157" s="42"/>
      <c r="H157" s="43"/>
      <c r="I157" s="43"/>
      <c r="J157" s="44">
        <v>9.3191571929434978E-3</v>
      </c>
      <c r="K157" s="45" t="s">
        <v>443</v>
      </c>
      <c r="L157" s="40" t="s">
        <v>27</v>
      </c>
      <c r="M157" s="40"/>
      <c r="N157" s="40" t="s">
        <v>444</v>
      </c>
      <c r="O157" s="41"/>
      <c r="P157" s="42"/>
      <c r="Q157" s="57"/>
      <c r="R157" s="46"/>
      <c r="S157" s="47" t="str">
        <f t="shared" si="35"/>
        <v>Ok</v>
      </c>
      <c r="T157" s="48" t="str">
        <f t="shared" si="36"/>
        <v>Ok</v>
      </c>
      <c r="U157" s="48" t="str">
        <f t="shared" si="37"/>
        <v>Ok</v>
      </c>
      <c r="V157" s="48" t="str">
        <f t="shared" si="38"/>
        <v>Ok</v>
      </c>
      <c r="W157" s="48" t="str">
        <f t="shared" si="39"/>
        <v>Ok</v>
      </c>
      <c r="X157" s="6" t="str">
        <f t="shared" si="40"/>
        <v>-</v>
      </c>
    </row>
    <row r="158" spans="1:24" ht="65.099999999999994" customHeight="1">
      <c r="A158" s="49" t="s">
        <v>445</v>
      </c>
      <c r="B158" s="49" t="s">
        <v>446</v>
      </c>
      <c r="C158" s="49" t="s">
        <v>73</v>
      </c>
      <c r="D158" s="49" t="s">
        <v>447</v>
      </c>
      <c r="E158" s="50" t="s">
        <v>88</v>
      </c>
      <c r="F158" s="51">
        <v>319.54000000000002</v>
      </c>
      <c r="G158" s="52">
        <v>62.1</v>
      </c>
      <c r="H158" s="52">
        <v>75.73</v>
      </c>
      <c r="I158" s="52">
        <v>24198.76</v>
      </c>
      <c r="J158" s="53">
        <v>3.1961406900589944E-3</v>
      </c>
      <c r="K158" s="54" t="s">
        <v>445</v>
      </c>
      <c r="L158" s="49" t="s">
        <v>446</v>
      </c>
      <c r="M158" s="49" t="s">
        <v>73</v>
      </c>
      <c r="N158" s="49" t="s">
        <v>447</v>
      </c>
      <c r="O158" s="50" t="s">
        <v>88</v>
      </c>
      <c r="P158" s="51">
        <v>319.54000000000002</v>
      </c>
      <c r="Q158" s="55"/>
      <c r="R158" s="56">
        <f t="shared" ref="R158:R161" si="43">TRUNC(P158*Q158,2)</f>
        <v>0</v>
      </c>
      <c r="S158" s="47" t="str">
        <f t="shared" si="35"/>
        <v>Ok</v>
      </c>
      <c r="T158" s="48" t="str">
        <f t="shared" si="36"/>
        <v>Ok</v>
      </c>
      <c r="U158" s="48" t="str">
        <f t="shared" si="37"/>
        <v>Ok</v>
      </c>
      <c r="V158" s="48" t="str">
        <f t="shared" si="38"/>
        <v>Ok</v>
      </c>
      <c r="W158" s="48" t="str">
        <f t="shared" si="39"/>
        <v>Ok</v>
      </c>
      <c r="X158" s="6">
        <f t="shared" si="40"/>
        <v>0</v>
      </c>
    </row>
    <row r="159" spans="1:24" ht="65.099999999999994" customHeight="1">
      <c r="A159" s="49" t="s">
        <v>448</v>
      </c>
      <c r="B159" s="49" t="s">
        <v>449</v>
      </c>
      <c r="C159" s="49" t="s">
        <v>73</v>
      </c>
      <c r="D159" s="49" t="s">
        <v>450</v>
      </c>
      <c r="E159" s="50" t="s">
        <v>88</v>
      </c>
      <c r="F159" s="51">
        <v>135.46</v>
      </c>
      <c r="G159" s="52">
        <v>64.84</v>
      </c>
      <c r="H159" s="52">
        <v>79.069999999999993</v>
      </c>
      <c r="I159" s="52">
        <v>10710.82</v>
      </c>
      <c r="J159" s="53">
        <v>1.4146711495092177E-3</v>
      </c>
      <c r="K159" s="54" t="s">
        <v>448</v>
      </c>
      <c r="L159" s="49" t="s">
        <v>449</v>
      </c>
      <c r="M159" s="49" t="s">
        <v>73</v>
      </c>
      <c r="N159" s="49" t="s">
        <v>450</v>
      </c>
      <c r="O159" s="50" t="s">
        <v>88</v>
      </c>
      <c r="P159" s="51">
        <v>135.46</v>
      </c>
      <c r="Q159" s="55"/>
      <c r="R159" s="56">
        <f t="shared" si="43"/>
        <v>0</v>
      </c>
      <c r="S159" s="47" t="str">
        <f t="shared" si="35"/>
        <v>Ok</v>
      </c>
      <c r="T159" s="48" t="str">
        <f t="shared" si="36"/>
        <v>Ok</v>
      </c>
      <c r="U159" s="48" t="str">
        <f t="shared" si="37"/>
        <v>Ok</v>
      </c>
      <c r="V159" s="48" t="str">
        <f t="shared" si="38"/>
        <v>Ok</v>
      </c>
      <c r="W159" s="48" t="str">
        <f t="shared" si="39"/>
        <v>Ok</v>
      </c>
      <c r="X159" s="6">
        <f t="shared" si="40"/>
        <v>0</v>
      </c>
    </row>
    <row r="160" spans="1:24" ht="51.95" customHeight="1">
      <c r="A160" s="49" t="s">
        <v>451</v>
      </c>
      <c r="B160" s="49" t="s">
        <v>452</v>
      </c>
      <c r="C160" s="49" t="s">
        <v>73</v>
      </c>
      <c r="D160" s="49" t="s">
        <v>453</v>
      </c>
      <c r="E160" s="50" t="s">
        <v>88</v>
      </c>
      <c r="F160" s="51">
        <v>319.54000000000002</v>
      </c>
      <c r="G160" s="52">
        <v>63.43</v>
      </c>
      <c r="H160" s="52">
        <v>77.349999999999994</v>
      </c>
      <c r="I160" s="52">
        <v>24716.41</v>
      </c>
      <c r="J160" s="53">
        <v>3.2645112275662483E-3</v>
      </c>
      <c r="K160" s="54" t="s">
        <v>451</v>
      </c>
      <c r="L160" s="49" t="s">
        <v>452</v>
      </c>
      <c r="M160" s="49" t="s">
        <v>73</v>
      </c>
      <c r="N160" s="49" t="s">
        <v>453</v>
      </c>
      <c r="O160" s="50" t="s">
        <v>88</v>
      </c>
      <c r="P160" s="51">
        <v>319.54000000000002</v>
      </c>
      <c r="Q160" s="55"/>
      <c r="R160" s="56">
        <f t="shared" si="43"/>
        <v>0</v>
      </c>
      <c r="S160" s="47" t="str">
        <f t="shared" si="35"/>
        <v>Ok</v>
      </c>
      <c r="T160" s="48" t="str">
        <f t="shared" si="36"/>
        <v>Ok</v>
      </c>
      <c r="U160" s="48" t="str">
        <f t="shared" si="37"/>
        <v>Ok</v>
      </c>
      <c r="V160" s="48" t="str">
        <f t="shared" si="38"/>
        <v>Ok</v>
      </c>
      <c r="W160" s="48" t="str">
        <f t="shared" si="39"/>
        <v>Ok</v>
      </c>
      <c r="X160" s="6">
        <f t="shared" si="40"/>
        <v>0</v>
      </c>
    </row>
    <row r="161" spans="1:24" ht="51.95" customHeight="1">
      <c r="A161" s="49" t="s">
        <v>454</v>
      </c>
      <c r="B161" s="49" t="s">
        <v>455</v>
      </c>
      <c r="C161" s="49" t="s">
        <v>73</v>
      </c>
      <c r="D161" s="49" t="s">
        <v>456</v>
      </c>
      <c r="E161" s="50" t="s">
        <v>88</v>
      </c>
      <c r="F161" s="51">
        <v>135.46</v>
      </c>
      <c r="G161" s="52">
        <v>66.17</v>
      </c>
      <c r="H161" s="52">
        <v>80.7</v>
      </c>
      <c r="I161" s="52">
        <v>10931.62</v>
      </c>
      <c r="J161" s="53">
        <v>1.4438341258090374E-3</v>
      </c>
      <c r="K161" s="54" t="s">
        <v>454</v>
      </c>
      <c r="L161" s="49" t="s">
        <v>455</v>
      </c>
      <c r="M161" s="49" t="s">
        <v>73</v>
      </c>
      <c r="N161" s="49" t="s">
        <v>456</v>
      </c>
      <c r="O161" s="50" t="s">
        <v>88</v>
      </c>
      <c r="P161" s="51">
        <v>135.46</v>
      </c>
      <c r="Q161" s="55"/>
      <c r="R161" s="56">
        <f t="shared" si="43"/>
        <v>0</v>
      </c>
      <c r="S161" s="47" t="str">
        <f t="shared" si="35"/>
        <v>Ok</v>
      </c>
      <c r="T161" s="48" t="str">
        <f t="shared" si="36"/>
        <v>Ok</v>
      </c>
      <c r="U161" s="48" t="str">
        <f t="shared" si="37"/>
        <v>Ok</v>
      </c>
      <c r="V161" s="48" t="str">
        <f t="shared" si="38"/>
        <v>Ok</v>
      </c>
      <c r="W161" s="48" t="str">
        <f t="shared" si="39"/>
        <v>Ok</v>
      </c>
      <c r="X161" s="6">
        <f t="shared" si="40"/>
        <v>0</v>
      </c>
    </row>
    <row r="162" spans="1:24" ht="24" customHeight="1">
      <c r="A162" s="40" t="s">
        <v>457</v>
      </c>
      <c r="B162" s="40" t="s">
        <v>27</v>
      </c>
      <c r="C162" s="40"/>
      <c r="D162" s="40" t="s">
        <v>458</v>
      </c>
      <c r="E162" s="41"/>
      <c r="F162" s="42"/>
      <c r="G162" s="42"/>
      <c r="H162" s="43"/>
      <c r="I162" s="43"/>
      <c r="J162" s="44">
        <v>0.37982961869218296</v>
      </c>
      <c r="K162" s="45" t="s">
        <v>457</v>
      </c>
      <c r="L162" s="40" t="s">
        <v>27</v>
      </c>
      <c r="M162" s="40"/>
      <c r="N162" s="40" t="s">
        <v>458</v>
      </c>
      <c r="O162" s="41"/>
      <c r="P162" s="42"/>
      <c r="Q162" s="43"/>
      <c r="R162" s="46"/>
      <c r="S162" s="47" t="str">
        <f t="shared" si="35"/>
        <v>Ok</v>
      </c>
      <c r="T162" s="48" t="str">
        <f t="shared" si="36"/>
        <v>Ok</v>
      </c>
      <c r="U162" s="48" t="str">
        <f t="shared" si="37"/>
        <v>Ok</v>
      </c>
      <c r="V162" s="48" t="str">
        <f t="shared" si="38"/>
        <v>Ok</v>
      </c>
      <c r="W162" s="48" t="str">
        <f t="shared" si="39"/>
        <v>Ok</v>
      </c>
      <c r="X162" s="6" t="str">
        <f t="shared" si="40"/>
        <v>-</v>
      </c>
    </row>
    <row r="163" spans="1:24" ht="26.1" customHeight="1">
      <c r="A163" s="40" t="s">
        <v>459</v>
      </c>
      <c r="B163" s="40" t="s">
        <v>27</v>
      </c>
      <c r="C163" s="40"/>
      <c r="D163" s="40" t="s">
        <v>460</v>
      </c>
      <c r="E163" s="41"/>
      <c r="F163" s="42"/>
      <c r="G163" s="42"/>
      <c r="H163" s="43"/>
      <c r="I163" s="43"/>
      <c r="J163" s="44">
        <v>2.4234182355625886E-3</v>
      </c>
      <c r="K163" s="45" t="s">
        <v>459</v>
      </c>
      <c r="L163" s="40" t="s">
        <v>27</v>
      </c>
      <c r="M163" s="40"/>
      <c r="N163" s="40" t="s">
        <v>460</v>
      </c>
      <c r="O163" s="41"/>
      <c r="P163" s="42"/>
      <c r="Q163" s="43"/>
      <c r="R163" s="46"/>
      <c r="S163" s="47" t="str">
        <f t="shared" si="35"/>
        <v>Ok</v>
      </c>
      <c r="T163" s="48" t="str">
        <f t="shared" si="36"/>
        <v>Ok</v>
      </c>
      <c r="U163" s="48" t="str">
        <f t="shared" si="37"/>
        <v>Ok</v>
      </c>
      <c r="V163" s="48" t="str">
        <f t="shared" si="38"/>
        <v>Ok</v>
      </c>
      <c r="W163" s="48" t="str">
        <f t="shared" si="39"/>
        <v>Ok</v>
      </c>
      <c r="X163" s="6" t="str">
        <f t="shared" si="40"/>
        <v>-</v>
      </c>
    </row>
    <row r="164" spans="1:24" ht="24" customHeight="1">
      <c r="A164" s="49" t="s">
        <v>461</v>
      </c>
      <c r="B164" s="49" t="s">
        <v>462</v>
      </c>
      <c r="C164" s="49" t="s">
        <v>73</v>
      </c>
      <c r="D164" s="49" t="s">
        <v>463</v>
      </c>
      <c r="E164" s="50" t="s">
        <v>88</v>
      </c>
      <c r="F164" s="51">
        <v>1568.23</v>
      </c>
      <c r="G164" s="52">
        <v>9.6</v>
      </c>
      <c r="H164" s="52">
        <v>11.7</v>
      </c>
      <c r="I164" s="52">
        <v>18348.29</v>
      </c>
      <c r="J164" s="53">
        <v>2.4234182355625886E-3</v>
      </c>
      <c r="K164" s="54" t="s">
        <v>461</v>
      </c>
      <c r="L164" s="49" t="s">
        <v>462</v>
      </c>
      <c r="M164" s="49" t="s">
        <v>73</v>
      </c>
      <c r="N164" s="49" t="s">
        <v>463</v>
      </c>
      <c r="O164" s="50" t="s">
        <v>88</v>
      </c>
      <c r="P164" s="51">
        <v>1568.23</v>
      </c>
      <c r="Q164" s="55"/>
      <c r="R164" s="56">
        <f>TRUNC(P164*Q164,2)</f>
        <v>0</v>
      </c>
      <c r="S164" s="47" t="str">
        <f t="shared" si="35"/>
        <v>Ok</v>
      </c>
      <c r="T164" s="48" t="str">
        <f t="shared" si="36"/>
        <v>Ok</v>
      </c>
      <c r="U164" s="48" t="str">
        <f t="shared" si="37"/>
        <v>Ok</v>
      </c>
      <c r="V164" s="48" t="str">
        <f t="shared" si="38"/>
        <v>Ok</v>
      </c>
      <c r="W164" s="48" t="str">
        <f t="shared" si="39"/>
        <v>Ok</v>
      </c>
      <c r="X164" s="6">
        <f t="shared" si="40"/>
        <v>0</v>
      </c>
    </row>
    <row r="165" spans="1:24" ht="26.1" customHeight="1">
      <c r="A165" s="40" t="s">
        <v>464</v>
      </c>
      <c r="B165" s="40" t="s">
        <v>27</v>
      </c>
      <c r="C165" s="40"/>
      <c r="D165" s="40" t="s">
        <v>465</v>
      </c>
      <c r="E165" s="41"/>
      <c r="F165" s="42"/>
      <c r="G165" s="42"/>
      <c r="H165" s="43"/>
      <c r="I165" s="43"/>
      <c r="J165" s="44">
        <v>1.6291339337792916E-3</v>
      </c>
      <c r="K165" s="45" t="s">
        <v>464</v>
      </c>
      <c r="L165" s="40" t="s">
        <v>27</v>
      </c>
      <c r="M165" s="40"/>
      <c r="N165" s="40" t="s">
        <v>465</v>
      </c>
      <c r="O165" s="41"/>
      <c r="P165" s="42"/>
      <c r="Q165" s="43"/>
      <c r="R165" s="46"/>
      <c r="S165" s="47" t="str">
        <f t="shared" si="35"/>
        <v>Ok</v>
      </c>
      <c r="T165" s="48" t="str">
        <f t="shared" si="36"/>
        <v>Ok</v>
      </c>
      <c r="U165" s="48" t="str">
        <f t="shared" si="37"/>
        <v>Ok</v>
      </c>
      <c r="V165" s="48" t="str">
        <f t="shared" si="38"/>
        <v>Ok</v>
      </c>
      <c r="W165" s="48" t="str">
        <f t="shared" si="39"/>
        <v>Ok</v>
      </c>
      <c r="X165" s="6" t="str">
        <f t="shared" si="40"/>
        <v>-</v>
      </c>
    </row>
    <row r="166" spans="1:24" ht="26.1" customHeight="1">
      <c r="A166" s="49" t="s">
        <v>466</v>
      </c>
      <c r="B166" s="49" t="s">
        <v>467</v>
      </c>
      <c r="C166" s="49" t="s">
        <v>73</v>
      </c>
      <c r="D166" s="49" t="s">
        <v>468</v>
      </c>
      <c r="E166" s="50" t="s">
        <v>75</v>
      </c>
      <c r="F166" s="51">
        <v>276.89999999999998</v>
      </c>
      <c r="G166" s="52">
        <v>22.58</v>
      </c>
      <c r="H166" s="52">
        <v>27.53</v>
      </c>
      <c r="I166" s="52">
        <v>7623.05</v>
      </c>
      <c r="J166" s="53">
        <v>1.0068425112424858E-3</v>
      </c>
      <c r="K166" s="54" t="s">
        <v>466</v>
      </c>
      <c r="L166" s="49" t="s">
        <v>467</v>
      </c>
      <c r="M166" s="49" t="s">
        <v>73</v>
      </c>
      <c r="N166" s="49" t="s">
        <v>468</v>
      </c>
      <c r="O166" s="50" t="s">
        <v>75</v>
      </c>
      <c r="P166" s="51">
        <v>276.89999999999998</v>
      </c>
      <c r="Q166" s="55"/>
      <c r="R166" s="56">
        <f t="shared" ref="R166:R168" si="44">TRUNC(P166*Q166,2)</f>
        <v>0</v>
      </c>
      <c r="S166" s="47" t="str">
        <f t="shared" si="35"/>
        <v>Ok</v>
      </c>
      <c r="T166" s="48" t="str">
        <f t="shared" si="36"/>
        <v>Ok</v>
      </c>
      <c r="U166" s="48" t="str">
        <f t="shared" si="37"/>
        <v>Ok</v>
      </c>
      <c r="V166" s="48" t="str">
        <f t="shared" si="38"/>
        <v>Ok</v>
      </c>
      <c r="W166" s="48" t="str">
        <f t="shared" si="39"/>
        <v>Ok</v>
      </c>
      <c r="X166" s="6">
        <f t="shared" si="40"/>
        <v>0</v>
      </c>
    </row>
    <row r="167" spans="1:24" ht="26.1" customHeight="1">
      <c r="A167" s="49" t="s">
        <v>469</v>
      </c>
      <c r="B167" s="49" t="s">
        <v>470</v>
      </c>
      <c r="C167" s="49" t="s">
        <v>33</v>
      </c>
      <c r="D167" s="49" t="s">
        <v>471</v>
      </c>
      <c r="E167" s="50" t="s">
        <v>75</v>
      </c>
      <c r="F167" s="51">
        <v>12.37</v>
      </c>
      <c r="G167" s="52">
        <v>48.56</v>
      </c>
      <c r="H167" s="52">
        <v>59.22</v>
      </c>
      <c r="I167" s="52">
        <v>732.55</v>
      </c>
      <c r="J167" s="53">
        <v>9.6754249494714455E-5</v>
      </c>
      <c r="K167" s="54" t="s">
        <v>469</v>
      </c>
      <c r="L167" s="49" t="s">
        <v>470</v>
      </c>
      <c r="M167" s="49" t="s">
        <v>33</v>
      </c>
      <c r="N167" s="49" t="s">
        <v>471</v>
      </c>
      <c r="O167" s="50" t="s">
        <v>75</v>
      </c>
      <c r="P167" s="51">
        <v>12.37</v>
      </c>
      <c r="Q167" s="55"/>
      <c r="R167" s="56">
        <f t="shared" si="44"/>
        <v>0</v>
      </c>
      <c r="S167" s="47" t="str">
        <f t="shared" si="35"/>
        <v>Ok</v>
      </c>
      <c r="T167" s="48" t="str">
        <f t="shared" si="36"/>
        <v>Ok</v>
      </c>
      <c r="U167" s="48" t="str">
        <f t="shared" si="37"/>
        <v>Ok</v>
      </c>
      <c r="V167" s="48" t="str">
        <f t="shared" si="38"/>
        <v>Ok</v>
      </c>
      <c r="W167" s="48" t="str">
        <f t="shared" si="39"/>
        <v>Ok</v>
      </c>
      <c r="X167" s="6">
        <f t="shared" si="40"/>
        <v>0</v>
      </c>
    </row>
    <row r="168" spans="1:24" ht="26.1" customHeight="1">
      <c r="A168" s="49" t="s">
        <v>472</v>
      </c>
      <c r="B168" s="49" t="s">
        <v>473</v>
      </c>
      <c r="C168" s="49" t="s">
        <v>73</v>
      </c>
      <c r="D168" s="49" t="s">
        <v>474</v>
      </c>
      <c r="E168" s="50" t="s">
        <v>88</v>
      </c>
      <c r="F168" s="51">
        <v>227.63</v>
      </c>
      <c r="G168" s="52">
        <v>14.34</v>
      </c>
      <c r="H168" s="52">
        <v>17.48</v>
      </c>
      <c r="I168" s="52">
        <v>3978.97</v>
      </c>
      <c r="J168" s="53">
        <v>5.2553717304209126E-4</v>
      </c>
      <c r="K168" s="54" t="s">
        <v>472</v>
      </c>
      <c r="L168" s="49" t="s">
        <v>473</v>
      </c>
      <c r="M168" s="49" t="s">
        <v>73</v>
      </c>
      <c r="N168" s="49" t="s">
        <v>474</v>
      </c>
      <c r="O168" s="50" t="s">
        <v>88</v>
      </c>
      <c r="P168" s="51">
        <v>227.63</v>
      </c>
      <c r="Q168" s="55"/>
      <c r="R168" s="56">
        <f t="shared" si="44"/>
        <v>0</v>
      </c>
      <c r="S168" s="47" t="str">
        <f t="shared" si="35"/>
        <v>Ok</v>
      </c>
      <c r="T168" s="48" t="str">
        <f t="shared" si="36"/>
        <v>Ok</v>
      </c>
      <c r="U168" s="48" t="str">
        <f t="shared" si="37"/>
        <v>Ok</v>
      </c>
      <c r="V168" s="48" t="str">
        <f t="shared" si="38"/>
        <v>Ok</v>
      </c>
      <c r="W168" s="48" t="str">
        <f t="shared" si="39"/>
        <v>Ok</v>
      </c>
      <c r="X168" s="6">
        <f t="shared" si="40"/>
        <v>0</v>
      </c>
    </row>
    <row r="169" spans="1:24" ht="24" customHeight="1">
      <c r="A169" s="40" t="s">
        <v>475</v>
      </c>
      <c r="B169" s="40" t="s">
        <v>27</v>
      </c>
      <c r="C169" s="40"/>
      <c r="D169" s="40" t="s">
        <v>476</v>
      </c>
      <c r="E169" s="41"/>
      <c r="F169" s="42"/>
      <c r="G169" s="42"/>
      <c r="H169" s="43"/>
      <c r="I169" s="43"/>
      <c r="J169" s="44">
        <v>1.3236625874918346E-2</v>
      </c>
      <c r="K169" s="45" t="s">
        <v>475</v>
      </c>
      <c r="L169" s="40" t="s">
        <v>27</v>
      </c>
      <c r="M169" s="40"/>
      <c r="N169" s="40" t="s">
        <v>476</v>
      </c>
      <c r="O169" s="41"/>
      <c r="P169" s="42"/>
      <c r="Q169" s="57"/>
      <c r="R169" s="46"/>
      <c r="S169" s="47" t="str">
        <f t="shared" si="35"/>
        <v>Ok</v>
      </c>
      <c r="T169" s="48" t="str">
        <f t="shared" si="36"/>
        <v>Ok</v>
      </c>
      <c r="U169" s="48" t="str">
        <f t="shared" si="37"/>
        <v>Ok</v>
      </c>
      <c r="V169" s="48" t="str">
        <f t="shared" si="38"/>
        <v>Ok</v>
      </c>
      <c r="W169" s="48" t="str">
        <f t="shared" si="39"/>
        <v>Ok</v>
      </c>
      <c r="X169" s="6" t="str">
        <f t="shared" si="40"/>
        <v>-</v>
      </c>
    </row>
    <row r="170" spans="1:24" ht="65.099999999999994" customHeight="1">
      <c r="A170" s="49" t="s">
        <v>477</v>
      </c>
      <c r="B170" s="49" t="s">
        <v>478</v>
      </c>
      <c r="C170" s="49" t="s">
        <v>73</v>
      </c>
      <c r="D170" s="49" t="s">
        <v>479</v>
      </c>
      <c r="E170" s="50" t="s">
        <v>166</v>
      </c>
      <c r="F170" s="51">
        <v>218.99</v>
      </c>
      <c r="G170" s="52">
        <v>13.56</v>
      </c>
      <c r="H170" s="52">
        <v>16.53</v>
      </c>
      <c r="I170" s="52">
        <v>3619.9</v>
      </c>
      <c r="J170" s="53">
        <v>4.7811167530669151E-4</v>
      </c>
      <c r="K170" s="54" t="s">
        <v>477</v>
      </c>
      <c r="L170" s="49" t="s">
        <v>478</v>
      </c>
      <c r="M170" s="49" t="s">
        <v>73</v>
      </c>
      <c r="N170" s="49" t="s">
        <v>479</v>
      </c>
      <c r="O170" s="50" t="s">
        <v>166</v>
      </c>
      <c r="P170" s="51">
        <v>218.99</v>
      </c>
      <c r="Q170" s="55"/>
      <c r="R170" s="56">
        <f t="shared" ref="R170:R174" si="45">TRUNC(P170*Q170,2)</f>
        <v>0</v>
      </c>
      <c r="S170" s="47" t="str">
        <f t="shared" si="35"/>
        <v>Ok</v>
      </c>
      <c r="T170" s="48" t="str">
        <f t="shared" si="36"/>
        <v>Ok</v>
      </c>
      <c r="U170" s="48" t="str">
        <f t="shared" si="37"/>
        <v>Ok</v>
      </c>
      <c r="V170" s="48" t="str">
        <f t="shared" si="38"/>
        <v>Ok</v>
      </c>
      <c r="W170" s="48" t="str">
        <f t="shared" si="39"/>
        <v>Ok</v>
      </c>
      <c r="X170" s="6">
        <f t="shared" si="40"/>
        <v>0</v>
      </c>
    </row>
    <row r="171" spans="1:24" ht="65.099999999999994" customHeight="1">
      <c r="A171" s="49" t="s">
        <v>480</v>
      </c>
      <c r="B171" s="49" t="s">
        <v>481</v>
      </c>
      <c r="C171" s="49" t="s">
        <v>73</v>
      </c>
      <c r="D171" s="49" t="s">
        <v>482</v>
      </c>
      <c r="E171" s="50" t="s">
        <v>166</v>
      </c>
      <c r="F171" s="51">
        <v>3196.32</v>
      </c>
      <c r="G171" s="52">
        <v>12.27</v>
      </c>
      <c r="H171" s="52">
        <v>14.96</v>
      </c>
      <c r="I171" s="52">
        <v>47816.94</v>
      </c>
      <c r="J171" s="53">
        <v>6.3155991302078921E-3</v>
      </c>
      <c r="K171" s="54" t="s">
        <v>480</v>
      </c>
      <c r="L171" s="49" t="s">
        <v>481</v>
      </c>
      <c r="M171" s="49" t="s">
        <v>73</v>
      </c>
      <c r="N171" s="49" t="s">
        <v>482</v>
      </c>
      <c r="O171" s="50" t="s">
        <v>166</v>
      </c>
      <c r="P171" s="51">
        <v>3196.32</v>
      </c>
      <c r="Q171" s="55"/>
      <c r="R171" s="56">
        <f t="shared" si="45"/>
        <v>0</v>
      </c>
      <c r="S171" s="47" t="str">
        <f t="shared" si="35"/>
        <v>Ok</v>
      </c>
      <c r="T171" s="48" t="str">
        <f t="shared" si="36"/>
        <v>Ok</v>
      </c>
      <c r="U171" s="48" t="str">
        <f t="shared" si="37"/>
        <v>Ok</v>
      </c>
      <c r="V171" s="48" t="str">
        <f t="shared" si="38"/>
        <v>Ok</v>
      </c>
      <c r="W171" s="48" t="str">
        <f t="shared" si="39"/>
        <v>Ok</v>
      </c>
      <c r="X171" s="6">
        <f t="shared" si="40"/>
        <v>0</v>
      </c>
    </row>
    <row r="172" spans="1:24" ht="65.099999999999994" customHeight="1">
      <c r="A172" s="49" t="s">
        <v>483</v>
      </c>
      <c r="B172" s="49" t="s">
        <v>484</v>
      </c>
      <c r="C172" s="49" t="s">
        <v>33</v>
      </c>
      <c r="D172" s="49" t="s">
        <v>485</v>
      </c>
      <c r="E172" s="50" t="s">
        <v>166</v>
      </c>
      <c r="F172" s="51">
        <v>1884.94</v>
      </c>
      <c r="G172" s="52">
        <v>11</v>
      </c>
      <c r="H172" s="52">
        <v>13.41</v>
      </c>
      <c r="I172" s="52">
        <v>25277.040000000001</v>
      </c>
      <c r="J172" s="53">
        <v>3.3385585074709946E-3</v>
      </c>
      <c r="K172" s="54" t="s">
        <v>483</v>
      </c>
      <c r="L172" s="49" t="s">
        <v>484</v>
      </c>
      <c r="M172" s="49" t="s">
        <v>33</v>
      </c>
      <c r="N172" s="49" t="s">
        <v>485</v>
      </c>
      <c r="O172" s="50" t="s">
        <v>166</v>
      </c>
      <c r="P172" s="51">
        <v>1884.94</v>
      </c>
      <c r="Q172" s="55"/>
      <c r="R172" s="56">
        <f t="shared" si="45"/>
        <v>0</v>
      </c>
      <c r="S172" s="47" t="str">
        <f t="shared" si="35"/>
        <v>Ok</v>
      </c>
      <c r="T172" s="48" t="str">
        <f t="shared" si="36"/>
        <v>Ok</v>
      </c>
      <c r="U172" s="48" t="str">
        <f t="shared" si="37"/>
        <v>Ok</v>
      </c>
      <c r="V172" s="48" t="str">
        <f t="shared" si="38"/>
        <v>Ok</v>
      </c>
      <c r="W172" s="48" t="str">
        <f t="shared" si="39"/>
        <v>Ok</v>
      </c>
      <c r="X172" s="6">
        <f t="shared" si="40"/>
        <v>0</v>
      </c>
    </row>
    <row r="173" spans="1:24" ht="26.1" customHeight="1">
      <c r="A173" s="49" t="s">
        <v>486</v>
      </c>
      <c r="B173" s="49" t="s">
        <v>487</v>
      </c>
      <c r="C173" s="49" t="s">
        <v>33</v>
      </c>
      <c r="D173" s="49" t="s">
        <v>488</v>
      </c>
      <c r="E173" s="50" t="s">
        <v>166</v>
      </c>
      <c r="F173" s="51">
        <v>1665</v>
      </c>
      <c r="G173" s="52">
        <v>10.75</v>
      </c>
      <c r="H173" s="52">
        <v>13.11</v>
      </c>
      <c r="I173" s="52">
        <v>21828.15</v>
      </c>
      <c r="J173" s="53">
        <v>2.883033610139992E-3</v>
      </c>
      <c r="K173" s="54" t="s">
        <v>486</v>
      </c>
      <c r="L173" s="49" t="s">
        <v>487</v>
      </c>
      <c r="M173" s="49" t="s">
        <v>33</v>
      </c>
      <c r="N173" s="49" t="s">
        <v>488</v>
      </c>
      <c r="O173" s="50" t="s">
        <v>166</v>
      </c>
      <c r="P173" s="51">
        <v>1665</v>
      </c>
      <c r="Q173" s="55"/>
      <c r="R173" s="56">
        <f t="shared" si="45"/>
        <v>0</v>
      </c>
      <c r="S173" s="47" t="str">
        <f t="shared" si="35"/>
        <v>Ok</v>
      </c>
      <c r="T173" s="48" t="str">
        <f t="shared" si="36"/>
        <v>Ok</v>
      </c>
      <c r="U173" s="48" t="str">
        <f t="shared" si="37"/>
        <v>Ok</v>
      </c>
      <c r="V173" s="48" t="str">
        <f t="shared" si="38"/>
        <v>Ok</v>
      </c>
      <c r="W173" s="48" t="str">
        <f t="shared" si="39"/>
        <v>Ok</v>
      </c>
      <c r="X173" s="6">
        <f t="shared" si="40"/>
        <v>0</v>
      </c>
    </row>
    <row r="174" spans="1:24" ht="26.1" customHeight="1">
      <c r="A174" s="49" t="s">
        <v>489</v>
      </c>
      <c r="B174" s="49" t="s">
        <v>490</v>
      </c>
      <c r="C174" s="49" t="s">
        <v>33</v>
      </c>
      <c r="D174" s="49" t="s">
        <v>491</v>
      </c>
      <c r="E174" s="50" t="s">
        <v>166</v>
      </c>
      <c r="F174" s="51">
        <v>111.49</v>
      </c>
      <c r="G174" s="52">
        <v>12.33</v>
      </c>
      <c r="H174" s="52">
        <v>15.03</v>
      </c>
      <c r="I174" s="52">
        <v>1675.69</v>
      </c>
      <c r="J174" s="53">
        <v>2.21322951792776E-4</v>
      </c>
      <c r="K174" s="54" t="s">
        <v>489</v>
      </c>
      <c r="L174" s="49" t="s">
        <v>490</v>
      </c>
      <c r="M174" s="49" t="s">
        <v>33</v>
      </c>
      <c r="N174" s="49" t="s">
        <v>491</v>
      </c>
      <c r="O174" s="50" t="s">
        <v>166</v>
      </c>
      <c r="P174" s="51">
        <v>111.49</v>
      </c>
      <c r="Q174" s="55"/>
      <c r="R174" s="56">
        <f t="shared" si="45"/>
        <v>0</v>
      </c>
      <c r="S174" s="47" t="str">
        <f t="shared" si="35"/>
        <v>Ok</v>
      </c>
      <c r="T174" s="48" t="str">
        <f t="shared" si="36"/>
        <v>Ok</v>
      </c>
      <c r="U174" s="48" t="str">
        <f t="shared" si="37"/>
        <v>Ok</v>
      </c>
      <c r="V174" s="48" t="str">
        <f t="shared" si="38"/>
        <v>Ok</v>
      </c>
      <c r="W174" s="48" t="str">
        <f t="shared" si="39"/>
        <v>Ok</v>
      </c>
      <c r="X174" s="6">
        <f t="shared" si="40"/>
        <v>0</v>
      </c>
    </row>
    <row r="175" spans="1:24" ht="24" customHeight="1">
      <c r="A175" s="40" t="s">
        <v>492</v>
      </c>
      <c r="B175" s="40" t="s">
        <v>27</v>
      </c>
      <c r="C175" s="40"/>
      <c r="D175" s="40" t="s">
        <v>493</v>
      </c>
      <c r="E175" s="41"/>
      <c r="F175" s="42"/>
      <c r="G175" s="42"/>
      <c r="H175" s="43"/>
      <c r="I175" s="43"/>
      <c r="J175" s="44">
        <v>4.7562623159422598E-2</v>
      </c>
      <c r="K175" s="45" t="s">
        <v>492</v>
      </c>
      <c r="L175" s="40" t="s">
        <v>27</v>
      </c>
      <c r="M175" s="40"/>
      <c r="N175" s="40" t="s">
        <v>493</v>
      </c>
      <c r="O175" s="41"/>
      <c r="P175" s="42"/>
      <c r="Q175" s="43"/>
      <c r="R175" s="46"/>
      <c r="S175" s="47" t="str">
        <f t="shared" si="35"/>
        <v>Ok</v>
      </c>
      <c r="T175" s="48" t="str">
        <f t="shared" si="36"/>
        <v>Ok</v>
      </c>
      <c r="U175" s="48" t="str">
        <f t="shared" si="37"/>
        <v>Ok</v>
      </c>
      <c r="V175" s="48" t="str">
        <f t="shared" si="38"/>
        <v>Ok</v>
      </c>
      <c r="W175" s="48" t="str">
        <f t="shared" si="39"/>
        <v>Ok</v>
      </c>
      <c r="X175" s="6" t="str">
        <f t="shared" si="40"/>
        <v>-</v>
      </c>
    </row>
    <row r="176" spans="1:24" ht="26.1" customHeight="1">
      <c r="A176" s="49" t="s">
        <v>494</v>
      </c>
      <c r="B176" s="49" t="s">
        <v>495</v>
      </c>
      <c r="C176" s="49" t="s">
        <v>33</v>
      </c>
      <c r="D176" s="49" t="s">
        <v>496</v>
      </c>
      <c r="E176" s="50" t="s">
        <v>88</v>
      </c>
      <c r="F176" s="51">
        <v>1568.23</v>
      </c>
      <c r="G176" s="52">
        <v>186.76</v>
      </c>
      <c r="H176" s="52">
        <v>227.77</v>
      </c>
      <c r="I176" s="52">
        <v>357195.74</v>
      </c>
      <c r="J176" s="53">
        <v>4.7177947916741729E-2</v>
      </c>
      <c r="K176" s="54" t="s">
        <v>494</v>
      </c>
      <c r="L176" s="49" t="s">
        <v>495</v>
      </c>
      <c r="M176" s="49" t="s">
        <v>33</v>
      </c>
      <c r="N176" s="49" t="s">
        <v>496</v>
      </c>
      <c r="O176" s="50" t="s">
        <v>88</v>
      </c>
      <c r="P176" s="51">
        <v>1568.23</v>
      </c>
      <c r="Q176" s="55"/>
      <c r="R176" s="56">
        <f t="shared" ref="R176:R177" si="46">TRUNC(P176*Q176,2)</f>
        <v>0</v>
      </c>
      <c r="S176" s="47" t="str">
        <f t="shared" si="35"/>
        <v>Ok</v>
      </c>
      <c r="T176" s="48" t="str">
        <f t="shared" si="36"/>
        <v>Ok</v>
      </c>
      <c r="U176" s="48" t="str">
        <f t="shared" si="37"/>
        <v>Ok</v>
      </c>
      <c r="V176" s="48" t="str">
        <f t="shared" si="38"/>
        <v>Ok</v>
      </c>
      <c r="W176" s="48" t="str">
        <f t="shared" si="39"/>
        <v>Ok</v>
      </c>
      <c r="X176" s="6">
        <f t="shared" si="40"/>
        <v>0</v>
      </c>
    </row>
    <row r="177" spans="1:24" ht="39" customHeight="1">
      <c r="A177" s="49" t="s">
        <v>497</v>
      </c>
      <c r="B177" s="49" t="s">
        <v>498</v>
      </c>
      <c r="C177" s="49" t="s">
        <v>73</v>
      </c>
      <c r="D177" s="49" t="s">
        <v>499</v>
      </c>
      <c r="E177" s="50" t="s">
        <v>75</v>
      </c>
      <c r="F177" s="51">
        <v>29</v>
      </c>
      <c r="G177" s="52">
        <v>82.35</v>
      </c>
      <c r="H177" s="52">
        <v>100.43</v>
      </c>
      <c r="I177" s="52">
        <v>2912.47</v>
      </c>
      <c r="J177" s="53">
        <v>3.8467524268086955E-4</v>
      </c>
      <c r="K177" s="54" t="s">
        <v>497</v>
      </c>
      <c r="L177" s="49" t="s">
        <v>498</v>
      </c>
      <c r="M177" s="49" t="s">
        <v>73</v>
      </c>
      <c r="N177" s="49" t="s">
        <v>499</v>
      </c>
      <c r="O177" s="50" t="s">
        <v>75</v>
      </c>
      <c r="P177" s="51">
        <v>29</v>
      </c>
      <c r="Q177" s="55"/>
      <c r="R177" s="56">
        <f t="shared" si="46"/>
        <v>0</v>
      </c>
      <c r="S177" s="47" t="str">
        <f t="shared" si="35"/>
        <v>Ok</v>
      </c>
      <c r="T177" s="48" t="str">
        <f t="shared" si="36"/>
        <v>Ok</v>
      </c>
      <c r="U177" s="48" t="str">
        <f t="shared" si="37"/>
        <v>Ok</v>
      </c>
      <c r="V177" s="48" t="str">
        <f t="shared" si="38"/>
        <v>Ok</v>
      </c>
      <c r="W177" s="48" t="str">
        <f t="shared" si="39"/>
        <v>Ok</v>
      </c>
      <c r="X177" s="6">
        <f t="shared" si="40"/>
        <v>0</v>
      </c>
    </row>
    <row r="178" spans="1:24" ht="26.1" customHeight="1">
      <c r="A178" s="40" t="s">
        <v>500</v>
      </c>
      <c r="B178" s="40" t="s">
        <v>27</v>
      </c>
      <c r="C178" s="40"/>
      <c r="D178" s="40" t="s">
        <v>501</v>
      </c>
      <c r="E178" s="41"/>
      <c r="F178" s="42"/>
      <c r="G178" s="42"/>
      <c r="H178" s="43"/>
      <c r="I178" s="43"/>
      <c r="J178" s="44">
        <v>2.2732645688667095E-3</v>
      </c>
      <c r="K178" s="45" t="s">
        <v>500</v>
      </c>
      <c r="L178" s="40" t="s">
        <v>27</v>
      </c>
      <c r="M178" s="40"/>
      <c r="N178" s="40" t="s">
        <v>501</v>
      </c>
      <c r="O178" s="41"/>
      <c r="P178" s="42"/>
      <c r="Q178" s="43"/>
      <c r="R178" s="46"/>
      <c r="S178" s="47" t="str">
        <f t="shared" si="35"/>
        <v>Ok</v>
      </c>
      <c r="T178" s="48" t="str">
        <f t="shared" si="36"/>
        <v>Ok</v>
      </c>
      <c r="U178" s="48" t="str">
        <f t="shared" si="37"/>
        <v>Ok</v>
      </c>
      <c r="V178" s="48" t="str">
        <f t="shared" si="38"/>
        <v>Ok</v>
      </c>
      <c r="W178" s="48" t="str">
        <f t="shared" si="39"/>
        <v>Ok</v>
      </c>
      <c r="X178" s="6" t="str">
        <f t="shared" si="40"/>
        <v>-</v>
      </c>
    </row>
    <row r="179" spans="1:24" ht="26.1" customHeight="1">
      <c r="A179" s="49" t="s">
        <v>502</v>
      </c>
      <c r="B179" s="49" t="s">
        <v>503</v>
      </c>
      <c r="C179" s="49" t="s">
        <v>73</v>
      </c>
      <c r="D179" s="49" t="s">
        <v>504</v>
      </c>
      <c r="E179" s="50" t="s">
        <v>75</v>
      </c>
      <c r="F179" s="51">
        <v>2255.7600000000002</v>
      </c>
      <c r="G179" s="52">
        <v>6.26</v>
      </c>
      <c r="H179" s="52">
        <v>7.63</v>
      </c>
      <c r="I179" s="52">
        <v>17211.439999999999</v>
      </c>
      <c r="J179" s="53">
        <v>2.2732645688667095E-3</v>
      </c>
      <c r="K179" s="54" t="s">
        <v>502</v>
      </c>
      <c r="L179" s="49" t="s">
        <v>503</v>
      </c>
      <c r="M179" s="49" t="s">
        <v>73</v>
      </c>
      <c r="N179" s="49" t="s">
        <v>504</v>
      </c>
      <c r="O179" s="50" t="s">
        <v>75</v>
      </c>
      <c r="P179" s="51">
        <v>2255.7600000000002</v>
      </c>
      <c r="Q179" s="55"/>
      <c r="R179" s="56">
        <f>TRUNC(P179*Q179,2)</f>
        <v>0</v>
      </c>
      <c r="S179" s="47" t="str">
        <f t="shared" si="35"/>
        <v>Ok</v>
      </c>
      <c r="T179" s="48" t="str">
        <f t="shared" si="36"/>
        <v>Ok</v>
      </c>
      <c r="U179" s="48" t="str">
        <f t="shared" si="37"/>
        <v>Ok</v>
      </c>
      <c r="V179" s="48" t="str">
        <f t="shared" si="38"/>
        <v>Ok</v>
      </c>
      <c r="W179" s="48" t="str">
        <f t="shared" si="39"/>
        <v>Ok</v>
      </c>
      <c r="X179" s="6">
        <f t="shared" si="40"/>
        <v>0</v>
      </c>
    </row>
    <row r="180" spans="1:24" ht="26.1" customHeight="1">
      <c r="A180" s="40" t="s">
        <v>505</v>
      </c>
      <c r="B180" s="40" t="s">
        <v>27</v>
      </c>
      <c r="C180" s="40"/>
      <c r="D180" s="40" t="s">
        <v>506</v>
      </c>
      <c r="E180" s="41"/>
      <c r="F180" s="42"/>
      <c r="G180" s="42"/>
      <c r="H180" s="43"/>
      <c r="I180" s="43"/>
      <c r="J180" s="44">
        <v>8.0906989114369651E-2</v>
      </c>
      <c r="K180" s="45" t="s">
        <v>505</v>
      </c>
      <c r="L180" s="40" t="s">
        <v>27</v>
      </c>
      <c r="M180" s="40"/>
      <c r="N180" s="40" t="s">
        <v>506</v>
      </c>
      <c r="O180" s="41"/>
      <c r="P180" s="42"/>
      <c r="Q180" s="43"/>
      <c r="R180" s="46"/>
      <c r="S180" s="47" t="str">
        <f t="shared" si="35"/>
        <v>Ok</v>
      </c>
      <c r="T180" s="48" t="str">
        <f t="shared" si="36"/>
        <v>Ok</v>
      </c>
      <c r="U180" s="48" t="str">
        <f t="shared" si="37"/>
        <v>Ok</v>
      </c>
      <c r="V180" s="48" t="str">
        <f t="shared" si="38"/>
        <v>Ok</v>
      </c>
      <c r="W180" s="48" t="str">
        <f t="shared" si="39"/>
        <v>Ok</v>
      </c>
      <c r="X180" s="6" t="str">
        <f t="shared" si="40"/>
        <v>-</v>
      </c>
    </row>
    <row r="181" spans="1:24" ht="51.95" customHeight="1">
      <c r="A181" s="49" t="s">
        <v>507</v>
      </c>
      <c r="B181" s="49" t="s">
        <v>508</v>
      </c>
      <c r="C181" s="49" t="s">
        <v>73</v>
      </c>
      <c r="D181" s="49" t="s">
        <v>509</v>
      </c>
      <c r="E181" s="50" t="s">
        <v>88</v>
      </c>
      <c r="F181" s="51">
        <v>417.97</v>
      </c>
      <c r="G181" s="52">
        <v>161.80000000000001</v>
      </c>
      <c r="H181" s="52">
        <v>197.33</v>
      </c>
      <c r="I181" s="52">
        <v>82478.02</v>
      </c>
      <c r="J181" s="53">
        <v>1.0893589413569106E-2</v>
      </c>
      <c r="K181" s="54" t="s">
        <v>507</v>
      </c>
      <c r="L181" s="49" t="s">
        <v>508</v>
      </c>
      <c r="M181" s="49" t="s">
        <v>73</v>
      </c>
      <c r="N181" s="49" t="s">
        <v>509</v>
      </c>
      <c r="O181" s="50" t="s">
        <v>88</v>
      </c>
      <c r="P181" s="51">
        <v>417.97</v>
      </c>
      <c r="Q181" s="55"/>
      <c r="R181" s="56">
        <f t="shared" ref="R181:R183" si="47">TRUNC(P181*Q181,2)</f>
        <v>0</v>
      </c>
      <c r="S181" s="47" t="str">
        <f t="shared" si="35"/>
        <v>Ok</v>
      </c>
      <c r="T181" s="48" t="str">
        <f t="shared" si="36"/>
        <v>Ok</v>
      </c>
      <c r="U181" s="48" t="str">
        <f t="shared" si="37"/>
        <v>Ok</v>
      </c>
      <c r="V181" s="48" t="str">
        <f t="shared" si="38"/>
        <v>Ok</v>
      </c>
      <c r="W181" s="48" t="str">
        <f t="shared" si="39"/>
        <v>Ok</v>
      </c>
      <c r="X181" s="6">
        <f t="shared" si="40"/>
        <v>0</v>
      </c>
    </row>
    <row r="182" spans="1:24" ht="51.95" customHeight="1">
      <c r="A182" s="49" t="s">
        <v>510</v>
      </c>
      <c r="B182" s="49" t="s">
        <v>511</v>
      </c>
      <c r="C182" s="49" t="s">
        <v>73</v>
      </c>
      <c r="D182" s="49" t="s">
        <v>512</v>
      </c>
      <c r="E182" s="50" t="s">
        <v>88</v>
      </c>
      <c r="F182" s="51">
        <v>664.81</v>
      </c>
      <c r="G182" s="52">
        <v>300.47000000000003</v>
      </c>
      <c r="H182" s="52">
        <v>366.45</v>
      </c>
      <c r="I182" s="52">
        <v>243619.62</v>
      </c>
      <c r="J182" s="53">
        <v>3.2176961975684287E-2</v>
      </c>
      <c r="K182" s="54" t="s">
        <v>510</v>
      </c>
      <c r="L182" s="49" t="s">
        <v>511</v>
      </c>
      <c r="M182" s="49" t="s">
        <v>73</v>
      </c>
      <c r="N182" s="49" t="s">
        <v>512</v>
      </c>
      <c r="O182" s="50" t="s">
        <v>88</v>
      </c>
      <c r="P182" s="51">
        <v>664.81</v>
      </c>
      <c r="Q182" s="55"/>
      <c r="R182" s="56">
        <f t="shared" si="47"/>
        <v>0</v>
      </c>
      <c r="S182" s="47" t="str">
        <f t="shared" si="35"/>
        <v>Ok</v>
      </c>
      <c r="T182" s="48" t="str">
        <f t="shared" si="36"/>
        <v>Ok</v>
      </c>
      <c r="U182" s="48" t="str">
        <f t="shared" si="37"/>
        <v>Ok</v>
      </c>
      <c r="V182" s="48" t="str">
        <f t="shared" si="38"/>
        <v>Ok</v>
      </c>
      <c r="W182" s="48" t="str">
        <f t="shared" si="39"/>
        <v>Ok</v>
      </c>
      <c r="X182" s="6">
        <f t="shared" si="40"/>
        <v>0</v>
      </c>
    </row>
    <row r="183" spans="1:24" ht="51.95" customHeight="1">
      <c r="A183" s="49" t="s">
        <v>513</v>
      </c>
      <c r="B183" s="49" t="s">
        <v>514</v>
      </c>
      <c r="C183" s="49" t="s">
        <v>73</v>
      </c>
      <c r="D183" s="49" t="s">
        <v>515</v>
      </c>
      <c r="E183" s="50" t="s">
        <v>88</v>
      </c>
      <c r="F183" s="51">
        <v>485.45</v>
      </c>
      <c r="G183" s="52">
        <v>483.86</v>
      </c>
      <c r="H183" s="52">
        <v>590.11</v>
      </c>
      <c r="I183" s="52">
        <v>286468.89</v>
      </c>
      <c r="J183" s="53">
        <v>3.7836437725116252E-2</v>
      </c>
      <c r="K183" s="54" t="s">
        <v>513</v>
      </c>
      <c r="L183" s="49" t="s">
        <v>514</v>
      </c>
      <c r="M183" s="49" t="s">
        <v>73</v>
      </c>
      <c r="N183" s="49" t="s">
        <v>515</v>
      </c>
      <c r="O183" s="50" t="s">
        <v>88</v>
      </c>
      <c r="P183" s="51">
        <v>485.45</v>
      </c>
      <c r="Q183" s="55"/>
      <c r="R183" s="56">
        <f t="shared" si="47"/>
        <v>0</v>
      </c>
      <c r="S183" s="47" t="str">
        <f t="shared" si="35"/>
        <v>Ok</v>
      </c>
      <c r="T183" s="48" t="str">
        <f t="shared" si="36"/>
        <v>Ok</v>
      </c>
      <c r="U183" s="48" t="str">
        <f t="shared" si="37"/>
        <v>Ok</v>
      </c>
      <c r="V183" s="48" t="str">
        <f t="shared" si="38"/>
        <v>Ok</v>
      </c>
      <c r="W183" s="48" t="str">
        <f t="shared" si="39"/>
        <v>Ok</v>
      </c>
      <c r="X183" s="6">
        <f t="shared" si="40"/>
        <v>0</v>
      </c>
    </row>
    <row r="184" spans="1:24" ht="26.1" customHeight="1">
      <c r="A184" s="40" t="s">
        <v>516</v>
      </c>
      <c r="B184" s="40" t="s">
        <v>27</v>
      </c>
      <c r="C184" s="40"/>
      <c r="D184" s="40" t="s">
        <v>517</v>
      </c>
      <c r="E184" s="41"/>
      <c r="F184" s="42"/>
      <c r="G184" s="42"/>
      <c r="H184" s="43"/>
      <c r="I184" s="43"/>
      <c r="J184" s="44">
        <v>4.2769314221834685E-2</v>
      </c>
      <c r="K184" s="45" t="s">
        <v>516</v>
      </c>
      <c r="L184" s="40" t="s">
        <v>27</v>
      </c>
      <c r="M184" s="40"/>
      <c r="N184" s="40" t="s">
        <v>517</v>
      </c>
      <c r="O184" s="41"/>
      <c r="P184" s="42"/>
      <c r="Q184" s="43"/>
      <c r="R184" s="46"/>
      <c r="S184" s="47" t="str">
        <f t="shared" si="35"/>
        <v>Ok</v>
      </c>
      <c r="T184" s="48" t="str">
        <f t="shared" si="36"/>
        <v>Ok</v>
      </c>
      <c r="U184" s="48" t="str">
        <f t="shared" si="37"/>
        <v>Ok</v>
      </c>
      <c r="V184" s="48" t="str">
        <f t="shared" si="38"/>
        <v>Ok</v>
      </c>
      <c r="W184" s="48" t="str">
        <f t="shared" si="39"/>
        <v>Ok</v>
      </c>
      <c r="X184" s="6" t="str">
        <f t="shared" si="40"/>
        <v>-</v>
      </c>
    </row>
    <row r="185" spans="1:24" ht="51.95" customHeight="1">
      <c r="A185" s="49" t="s">
        <v>518</v>
      </c>
      <c r="B185" s="49" t="s">
        <v>519</v>
      </c>
      <c r="C185" s="49" t="s">
        <v>73</v>
      </c>
      <c r="D185" s="49" t="s">
        <v>520</v>
      </c>
      <c r="E185" s="50" t="s">
        <v>42</v>
      </c>
      <c r="F185" s="51">
        <v>32</v>
      </c>
      <c r="G185" s="52">
        <v>4978.68</v>
      </c>
      <c r="H185" s="52">
        <v>6071.99</v>
      </c>
      <c r="I185" s="52">
        <v>194303.68</v>
      </c>
      <c r="J185" s="53">
        <v>2.5663376878658328E-2</v>
      </c>
      <c r="K185" s="54" t="s">
        <v>518</v>
      </c>
      <c r="L185" s="49" t="s">
        <v>519</v>
      </c>
      <c r="M185" s="49" t="s">
        <v>73</v>
      </c>
      <c r="N185" s="49" t="s">
        <v>520</v>
      </c>
      <c r="O185" s="50" t="s">
        <v>42</v>
      </c>
      <c r="P185" s="51">
        <v>32</v>
      </c>
      <c r="Q185" s="55"/>
      <c r="R185" s="56">
        <f t="shared" ref="R185:R189" si="48">TRUNC(P185*Q185,2)</f>
        <v>0</v>
      </c>
      <c r="S185" s="47" t="str">
        <f t="shared" si="35"/>
        <v>Ok</v>
      </c>
      <c r="T185" s="48" t="str">
        <f t="shared" si="36"/>
        <v>Ok</v>
      </c>
      <c r="U185" s="48" t="str">
        <f t="shared" si="37"/>
        <v>Ok</v>
      </c>
      <c r="V185" s="48" t="str">
        <f t="shared" si="38"/>
        <v>Ok</v>
      </c>
      <c r="W185" s="48" t="str">
        <f t="shared" si="39"/>
        <v>Ok</v>
      </c>
      <c r="X185" s="6">
        <f t="shared" si="40"/>
        <v>0</v>
      </c>
    </row>
    <row r="186" spans="1:24" ht="39" customHeight="1">
      <c r="A186" s="49" t="s">
        <v>521</v>
      </c>
      <c r="B186" s="49" t="s">
        <v>522</v>
      </c>
      <c r="C186" s="49" t="s">
        <v>33</v>
      </c>
      <c r="D186" s="49" t="s">
        <v>523</v>
      </c>
      <c r="E186" s="50" t="s">
        <v>88</v>
      </c>
      <c r="F186" s="51">
        <v>28.74</v>
      </c>
      <c r="G186" s="52">
        <v>320.91000000000003</v>
      </c>
      <c r="H186" s="52">
        <v>391.38</v>
      </c>
      <c r="I186" s="52">
        <v>11248.26</v>
      </c>
      <c r="J186" s="53">
        <v>1.4856555244303006E-3</v>
      </c>
      <c r="K186" s="54" t="s">
        <v>521</v>
      </c>
      <c r="L186" s="49" t="s">
        <v>522</v>
      </c>
      <c r="M186" s="49" t="s">
        <v>33</v>
      </c>
      <c r="N186" s="49" t="s">
        <v>523</v>
      </c>
      <c r="O186" s="50" t="s">
        <v>88</v>
      </c>
      <c r="P186" s="51">
        <v>28.74</v>
      </c>
      <c r="Q186" s="55"/>
      <c r="R186" s="56">
        <f t="shared" si="48"/>
        <v>0</v>
      </c>
      <c r="S186" s="47" t="str">
        <f t="shared" si="35"/>
        <v>Ok</v>
      </c>
      <c r="T186" s="48" t="str">
        <f t="shared" si="36"/>
        <v>Ok</v>
      </c>
      <c r="U186" s="48" t="str">
        <f t="shared" si="37"/>
        <v>Ok</v>
      </c>
      <c r="V186" s="48" t="str">
        <f t="shared" si="38"/>
        <v>Ok</v>
      </c>
      <c r="W186" s="48" t="str">
        <f t="shared" si="39"/>
        <v>Ok</v>
      </c>
      <c r="X186" s="6">
        <f t="shared" si="40"/>
        <v>0</v>
      </c>
    </row>
    <row r="187" spans="1:24" ht="26.1" customHeight="1">
      <c r="A187" s="49" t="s">
        <v>524</v>
      </c>
      <c r="B187" s="49" t="s">
        <v>525</v>
      </c>
      <c r="C187" s="49" t="s">
        <v>73</v>
      </c>
      <c r="D187" s="49" t="s">
        <v>526</v>
      </c>
      <c r="E187" s="50" t="s">
        <v>42</v>
      </c>
      <c r="F187" s="51">
        <v>35</v>
      </c>
      <c r="G187" s="52">
        <v>527.12</v>
      </c>
      <c r="H187" s="52">
        <v>642.87</v>
      </c>
      <c r="I187" s="52">
        <v>22500.45</v>
      </c>
      <c r="J187" s="53">
        <v>2.9718301181398512E-3</v>
      </c>
      <c r="K187" s="54" t="s">
        <v>524</v>
      </c>
      <c r="L187" s="49" t="s">
        <v>525</v>
      </c>
      <c r="M187" s="49" t="s">
        <v>73</v>
      </c>
      <c r="N187" s="49" t="s">
        <v>526</v>
      </c>
      <c r="O187" s="50" t="s">
        <v>42</v>
      </c>
      <c r="P187" s="51">
        <v>35</v>
      </c>
      <c r="Q187" s="55"/>
      <c r="R187" s="56">
        <f t="shared" si="48"/>
        <v>0</v>
      </c>
      <c r="S187" s="47" t="str">
        <f t="shared" si="35"/>
        <v>Ok</v>
      </c>
      <c r="T187" s="48" t="str">
        <f t="shared" si="36"/>
        <v>Ok</v>
      </c>
      <c r="U187" s="48" t="str">
        <f t="shared" si="37"/>
        <v>Ok</v>
      </c>
      <c r="V187" s="48" t="str">
        <f t="shared" si="38"/>
        <v>Ok</v>
      </c>
      <c r="W187" s="48" t="str">
        <f t="shared" si="39"/>
        <v>Ok</v>
      </c>
      <c r="X187" s="6">
        <f t="shared" si="40"/>
        <v>0</v>
      </c>
    </row>
    <row r="188" spans="1:24" ht="26.1" customHeight="1">
      <c r="A188" s="49" t="s">
        <v>527</v>
      </c>
      <c r="B188" s="49" t="s">
        <v>528</v>
      </c>
      <c r="C188" s="49" t="s">
        <v>529</v>
      </c>
      <c r="D188" s="49" t="s">
        <v>530</v>
      </c>
      <c r="E188" s="50" t="s">
        <v>97</v>
      </c>
      <c r="F188" s="51">
        <v>8</v>
      </c>
      <c r="G188" s="52">
        <v>1762.96</v>
      </c>
      <c r="H188" s="52">
        <v>2150.1</v>
      </c>
      <c r="I188" s="52">
        <v>17200.8</v>
      </c>
      <c r="J188" s="53">
        <v>2.2718592515305227E-3</v>
      </c>
      <c r="K188" s="54" t="s">
        <v>527</v>
      </c>
      <c r="L188" s="49" t="s">
        <v>528</v>
      </c>
      <c r="M188" s="49" t="s">
        <v>529</v>
      </c>
      <c r="N188" s="49" t="s">
        <v>530</v>
      </c>
      <c r="O188" s="50" t="s">
        <v>97</v>
      </c>
      <c r="P188" s="51">
        <v>8</v>
      </c>
      <c r="Q188" s="55"/>
      <c r="R188" s="56">
        <f t="shared" si="48"/>
        <v>0</v>
      </c>
      <c r="S188" s="47" t="str">
        <f t="shared" si="35"/>
        <v>Ok</v>
      </c>
      <c r="T188" s="48" t="str">
        <f t="shared" si="36"/>
        <v>Ok</v>
      </c>
      <c r="U188" s="48" t="str">
        <f t="shared" si="37"/>
        <v>Ok</v>
      </c>
      <c r="V188" s="48" t="str">
        <f t="shared" si="38"/>
        <v>Ok</v>
      </c>
      <c r="W188" s="48" t="str">
        <f t="shared" si="39"/>
        <v>Ok</v>
      </c>
      <c r="X188" s="6">
        <f t="shared" si="40"/>
        <v>0</v>
      </c>
    </row>
    <row r="189" spans="1:24" ht="26.1" customHeight="1">
      <c r="A189" s="49" t="s">
        <v>531</v>
      </c>
      <c r="B189" s="49" t="s">
        <v>532</v>
      </c>
      <c r="C189" s="49" t="s">
        <v>33</v>
      </c>
      <c r="D189" s="49" t="s">
        <v>533</v>
      </c>
      <c r="E189" s="50" t="s">
        <v>75</v>
      </c>
      <c r="F189" s="51">
        <v>59.63</v>
      </c>
      <c r="G189" s="52">
        <v>1080.29</v>
      </c>
      <c r="H189" s="52">
        <v>1317.52</v>
      </c>
      <c r="I189" s="52">
        <v>78563.710000000006</v>
      </c>
      <c r="J189" s="53">
        <v>1.0376592449075685E-2</v>
      </c>
      <c r="K189" s="54" t="s">
        <v>531</v>
      </c>
      <c r="L189" s="49" t="s">
        <v>532</v>
      </c>
      <c r="M189" s="49" t="s">
        <v>33</v>
      </c>
      <c r="N189" s="49" t="s">
        <v>533</v>
      </c>
      <c r="O189" s="50" t="s">
        <v>75</v>
      </c>
      <c r="P189" s="51">
        <v>59.63</v>
      </c>
      <c r="Q189" s="55"/>
      <c r="R189" s="56">
        <f t="shared" si="48"/>
        <v>0</v>
      </c>
      <c r="S189" s="47" t="str">
        <f t="shared" si="35"/>
        <v>Ok</v>
      </c>
      <c r="T189" s="48" t="str">
        <f t="shared" si="36"/>
        <v>Ok</v>
      </c>
      <c r="U189" s="48" t="str">
        <f t="shared" si="37"/>
        <v>Ok</v>
      </c>
      <c r="V189" s="48" t="str">
        <f t="shared" si="38"/>
        <v>Ok</v>
      </c>
      <c r="W189" s="48" t="str">
        <f t="shared" si="39"/>
        <v>Ok</v>
      </c>
      <c r="X189" s="6">
        <f t="shared" si="40"/>
        <v>0</v>
      </c>
    </row>
    <row r="190" spans="1:24" ht="24" customHeight="1">
      <c r="A190" s="40" t="s">
        <v>534</v>
      </c>
      <c r="B190" s="40" t="s">
        <v>27</v>
      </c>
      <c r="C190" s="40"/>
      <c r="D190" s="40" t="s">
        <v>535</v>
      </c>
      <c r="E190" s="41"/>
      <c r="F190" s="42"/>
      <c r="G190" s="42"/>
      <c r="H190" s="43"/>
      <c r="I190" s="43"/>
      <c r="J190" s="44">
        <v>3.6964409260698897E-2</v>
      </c>
      <c r="K190" s="45" t="s">
        <v>534</v>
      </c>
      <c r="L190" s="40" t="s">
        <v>27</v>
      </c>
      <c r="M190" s="40"/>
      <c r="N190" s="40" t="s">
        <v>535</v>
      </c>
      <c r="O190" s="41"/>
      <c r="P190" s="42"/>
      <c r="Q190" s="43"/>
      <c r="R190" s="46"/>
      <c r="S190" s="47" t="str">
        <f t="shared" si="35"/>
        <v>Ok</v>
      </c>
      <c r="T190" s="48" t="str">
        <f t="shared" si="36"/>
        <v>Ok</v>
      </c>
      <c r="U190" s="48" t="str">
        <f t="shared" si="37"/>
        <v>Ok</v>
      </c>
      <c r="V190" s="48" t="str">
        <f t="shared" si="38"/>
        <v>Ok</v>
      </c>
      <c r="W190" s="48" t="str">
        <f t="shared" si="39"/>
        <v>Ok</v>
      </c>
      <c r="X190" s="6" t="str">
        <f t="shared" si="40"/>
        <v>-</v>
      </c>
    </row>
    <row r="191" spans="1:24" ht="51.95" customHeight="1">
      <c r="A191" s="49" t="s">
        <v>536</v>
      </c>
      <c r="B191" s="49" t="s">
        <v>537</v>
      </c>
      <c r="C191" s="49" t="s">
        <v>33</v>
      </c>
      <c r="D191" s="49" t="s">
        <v>538</v>
      </c>
      <c r="E191" s="50" t="s">
        <v>75</v>
      </c>
      <c r="F191" s="51">
        <v>1049.8800000000001</v>
      </c>
      <c r="G191" s="52">
        <v>69.790000000000006</v>
      </c>
      <c r="H191" s="52">
        <v>85.11</v>
      </c>
      <c r="I191" s="52">
        <v>89355.28</v>
      </c>
      <c r="J191" s="53">
        <v>1.1801928953368464E-2</v>
      </c>
      <c r="K191" s="54" t="s">
        <v>536</v>
      </c>
      <c r="L191" s="49" t="s">
        <v>537</v>
      </c>
      <c r="M191" s="49" t="s">
        <v>33</v>
      </c>
      <c r="N191" s="49" t="s">
        <v>538</v>
      </c>
      <c r="O191" s="50" t="s">
        <v>75</v>
      </c>
      <c r="P191" s="51">
        <v>1049.8800000000001</v>
      </c>
      <c r="Q191" s="55"/>
      <c r="R191" s="56">
        <f t="shared" ref="R191:R192" si="49">TRUNC(P191*Q191,2)</f>
        <v>0</v>
      </c>
      <c r="S191" s="47" t="str">
        <f t="shared" si="35"/>
        <v>Ok</v>
      </c>
      <c r="T191" s="48" t="str">
        <f t="shared" si="36"/>
        <v>Ok</v>
      </c>
      <c r="U191" s="48" t="str">
        <f t="shared" si="37"/>
        <v>Ok</v>
      </c>
      <c r="V191" s="48" t="str">
        <f t="shared" si="38"/>
        <v>Ok</v>
      </c>
      <c r="W191" s="48" t="str">
        <f t="shared" si="39"/>
        <v>Ok</v>
      </c>
      <c r="X191" s="6">
        <f t="shared" si="40"/>
        <v>0</v>
      </c>
    </row>
    <row r="192" spans="1:24" ht="65.099999999999994" customHeight="1">
      <c r="A192" s="49" t="s">
        <v>539</v>
      </c>
      <c r="B192" s="49" t="s">
        <v>540</v>
      </c>
      <c r="C192" s="49" t="s">
        <v>33</v>
      </c>
      <c r="D192" s="49" t="s">
        <v>541</v>
      </c>
      <c r="E192" s="50" t="s">
        <v>75</v>
      </c>
      <c r="F192" s="51">
        <v>664.08</v>
      </c>
      <c r="G192" s="52">
        <v>235.23</v>
      </c>
      <c r="H192" s="52">
        <v>286.88</v>
      </c>
      <c r="I192" s="52">
        <v>190511.27</v>
      </c>
      <c r="J192" s="53">
        <v>2.5162480307330433E-2</v>
      </c>
      <c r="K192" s="54" t="s">
        <v>539</v>
      </c>
      <c r="L192" s="49" t="s">
        <v>540</v>
      </c>
      <c r="M192" s="49" t="s">
        <v>33</v>
      </c>
      <c r="N192" s="49" t="s">
        <v>541</v>
      </c>
      <c r="O192" s="50" t="s">
        <v>75</v>
      </c>
      <c r="P192" s="51">
        <v>664.08</v>
      </c>
      <c r="Q192" s="55"/>
      <c r="R192" s="56">
        <f t="shared" si="49"/>
        <v>0</v>
      </c>
      <c r="S192" s="47" t="str">
        <f t="shared" si="35"/>
        <v>Ok</v>
      </c>
      <c r="T192" s="48" t="str">
        <f t="shared" si="36"/>
        <v>Ok</v>
      </c>
      <c r="U192" s="48" t="str">
        <f t="shared" si="37"/>
        <v>Ok</v>
      </c>
      <c r="V192" s="48" t="str">
        <f t="shared" si="38"/>
        <v>Ok</v>
      </c>
      <c r="W192" s="48" t="str">
        <f t="shared" si="39"/>
        <v>Ok</v>
      </c>
      <c r="X192" s="6">
        <f t="shared" si="40"/>
        <v>0</v>
      </c>
    </row>
    <row r="193" spans="1:24" ht="24" customHeight="1">
      <c r="A193" s="40" t="s">
        <v>542</v>
      </c>
      <c r="B193" s="40" t="s">
        <v>27</v>
      </c>
      <c r="C193" s="40"/>
      <c r="D193" s="40" t="s">
        <v>543</v>
      </c>
      <c r="E193" s="41"/>
      <c r="F193" s="42"/>
      <c r="G193" s="42"/>
      <c r="H193" s="43"/>
      <c r="I193" s="43"/>
      <c r="J193" s="44">
        <v>1.7831225054428575E-2</v>
      </c>
      <c r="K193" s="45" t="s">
        <v>542</v>
      </c>
      <c r="L193" s="40" t="s">
        <v>27</v>
      </c>
      <c r="M193" s="40"/>
      <c r="N193" s="40" t="s">
        <v>543</v>
      </c>
      <c r="O193" s="41"/>
      <c r="P193" s="42"/>
      <c r="Q193" s="43"/>
      <c r="R193" s="46"/>
      <c r="S193" s="47" t="str">
        <f t="shared" si="35"/>
        <v>Ok</v>
      </c>
      <c r="T193" s="48" t="str">
        <f t="shared" si="36"/>
        <v>Ok</v>
      </c>
      <c r="U193" s="48" t="str">
        <f t="shared" si="37"/>
        <v>Ok</v>
      </c>
      <c r="V193" s="48" t="str">
        <f t="shared" si="38"/>
        <v>Ok</v>
      </c>
      <c r="W193" s="48" t="str">
        <f t="shared" si="39"/>
        <v>Ok</v>
      </c>
      <c r="X193" s="6" t="str">
        <f t="shared" si="40"/>
        <v>-</v>
      </c>
    </row>
    <row r="194" spans="1:24" ht="39" customHeight="1">
      <c r="A194" s="49" t="s">
        <v>544</v>
      </c>
      <c r="B194" s="49" t="s">
        <v>545</v>
      </c>
      <c r="C194" s="49" t="s">
        <v>73</v>
      </c>
      <c r="D194" s="49" t="s">
        <v>546</v>
      </c>
      <c r="E194" s="50" t="s">
        <v>244</v>
      </c>
      <c r="F194" s="51">
        <v>33.299999999999997</v>
      </c>
      <c r="G194" s="52">
        <v>13.48</v>
      </c>
      <c r="H194" s="52">
        <v>16.440000000000001</v>
      </c>
      <c r="I194" s="52">
        <v>547.45000000000005</v>
      </c>
      <c r="J194" s="53">
        <v>7.2306482678153613E-5</v>
      </c>
      <c r="K194" s="54" t="s">
        <v>544</v>
      </c>
      <c r="L194" s="49" t="s">
        <v>545</v>
      </c>
      <c r="M194" s="49" t="s">
        <v>73</v>
      </c>
      <c r="N194" s="49" t="s">
        <v>546</v>
      </c>
      <c r="O194" s="50" t="s">
        <v>244</v>
      </c>
      <c r="P194" s="51">
        <v>33.299999999999997</v>
      </c>
      <c r="Q194" s="55"/>
      <c r="R194" s="56">
        <f t="shared" ref="R194:R198" si="50">TRUNC(P194*Q194,2)</f>
        <v>0</v>
      </c>
      <c r="S194" s="47" t="str">
        <f t="shared" si="35"/>
        <v>Ok</v>
      </c>
      <c r="T194" s="48" t="str">
        <f t="shared" si="36"/>
        <v>Ok</v>
      </c>
      <c r="U194" s="48" t="str">
        <f t="shared" si="37"/>
        <v>Ok</v>
      </c>
      <c r="V194" s="48" t="str">
        <f t="shared" si="38"/>
        <v>Ok</v>
      </c>
      <c r="W194" s="48" t="str">
        <f t="shared" si="39"/>
        <v>Ok</v>
      </c>
      <c r="X194" s="6">
        <f t="shared" si="40"/>
        <v>0</v>
      </c>
    </row>
    <row r="195" spans="1:24" ht="26.1" customHeight="1">
      <c r="A195" s="49" t="s">
        <v>547</v>
      </c>
      <c r="B195" s="49" t="s">
        <v>251</v>
      </c>
      <c r="C195" s="49" t="s">
        <v>73</v>
      </c>
      <c r="D195" s="49" t="s">
        <v>252</v>
      </c>
      <c r="E195" s="50" t="s">
        <v>244</v>
      </c>
      <c r="F195" s="51">
        <v>398.9</v>
      </c>
      <c r="G195" s="52">
        <v>13.17</v>
      </c>
      <c r="H195" s="52">
        <v>16.059999999999999</v>
      </c>
      <c r="I195" s="52">
        <v>6406.33</v>
      </c>
      <c r="J195" s="53">
        <v>8.4613971901641399E-4</v>
      </c>
      <c r="K195" s="54" t="s">
        <v>547</v>
      </c>
      <c r="L195" s="49" t="s">
        <v>251</v>
      </c>
      <c r="M195" s="49" t="s">
        <v>73</v>
      </c>
      <c r="N195" s="49" t="s">
        <v>252</v>
      </c>
      <c r="O195" s="50" t="s">
        <v>244</v>
      </c>
      <c r="P195" s="51">
        <v>398.9</v>
      </c>
      <c r="Q195" s="55"/>
      <c r="R195" s="56">
        <f t="shared" si="50"/>
        <v>0</v>
      </c>
      <c r="S195" s="47" t="str">
        <f t="shared" si="35"/>
        <v>Ok</v>
      </c>
      <c r="T195" s="48" t="str">
        <f t="shared" si="36"/>
        <v>Ok</v>
      </c>
      <c r="U195" s="48" t="str">
        <f t="shared" si="37"/>
        <v>Ok</v>
      </c>
      <c r="V195" s="48" t="str">
        <f t="shared" si="38"/>
        <v>Ok</v>
      </c>
      <c r="W195" s="48" t="str">
        <f t="shared" si="39"/>
        <v>Ok</v>
      </c>
      <c r="X195" s="6">
        <f t="shared" si="40"/>
        <v>0</v>
      </c>
    </row>
    <row r="196" spans="1:24" ht="26.1" customHeight="1">
      <c r="A196" s="49" t="s">
        <v>548</v>
      </c>
      <c r="B196" s="49" t="s">
        <v>549</v>
      </c>
      <c r="C196" s="49" t="s">
        <v>73</v>
      </c>
      <c r="D196" s="49" t="s">
        <v>550</v>
      </c>
      <c r="E196" s="50" t="s">
        <v>244</v>
      </c>
      <c r="F196" s="51">
        <v>7357.3</v>
      </c>
      <c r="G196" s="52">
        <v>12.05</v>
      </c>
      <c r="H196" s="52">
        <v>14.69</v>
      </c>
      <c r="I196" s="52">
        <v>108078.73</v>
      </c>
      <c r="J196" s="53">
        <v>1.4274897832901345E-2</v>
      </c>
      <c r="K196" s="54" t="s">
        <v>548</v>
      </c>
      <c r="L196" s="49" t="s">
        <v>549</v>
      </c>
      <c r="M196" s="49" t="s">
        <v>73</v>
      </c>
      <c r="N196" s="49" t="s">
        <v>550</v>
      </c>
      <c r="O196" s="50" t="s">
        <v>244</v>
      </c>
      <c r="P196" s="51">
        <v>7357.3</v>
      </c>
      <c r="Q196" s="55"/>
      <c r="R196" s="56">
        <f t="shared" si="50"/>
        <v>0</v>
      </c>
      <c r="S196" s="47" t="str">
        <f t="shared" si="35"/>
        <v>Ok</v>
      </c>
      <c r="T196" s="48" t="str">
        <f t="shared" si="36"/>
        <v>Ok</v>
      </c>
      <c r="U196" s="48" t="str">
        <f t="shared" si="37"/>
        <v>Ok</v>
      </c>
      <c r="V196" s="48" t="str">
        <f t="shared" si="38"/>
        <v>Ok</v>
      </c>
      <c r="W196" s="48" t="str">
        <f t="shared" si="39"/>
        <v>Ok</v>
      </c>
      <c r="X196" s="6">
        <f t="shared" si="40"/>
        <v>0</v>
      </c>
    </row>
    <row r="197" spans="1:24" ht="26.1" customHeight="1">
      <c r="A197" s="49" t="s">
        <v>551</v>
      </c>
      <c r="B197" s="49" t="s">
        <v>552</v>
      </c>
      <c r="C197" s="49" t="s">
        <v>73</v>
      </c>
      <c r="D197" s="49" t="s">
        <v>553</v>
      </c>
      <c r="E197" s="50" t="s">
        <v>244</v>
      </c>
      <c r="F197" s="51">
        <v>107.4</v>
      </c>
      <c r="G197" s="52">
        <v>12.14</v>
      </c>
      <c r="H197" s="52">
        <v>14.8</v>
      </c>
      <c r="I197" s="52">
        <v>1589.52</v>
      </c>
      <c r="J197" s="53">
        <v>2.0994173047141974E-4</v>
      </c>
      <c r="K197" s="54" t="s">
        <v>551</v>
      </c>
      <c r="L197" s="49" t="s">
        <v>552</v>
      </c>
      <c r="M197" s="49" t="s">
        <v>73</v>
      </c>
      <c r="N197" s="49" t="s">
        <v>553</v>
      </c>
      <c r="O197" s="50" t="s">
        <v>244</v>
      </c>
      <c r="P197" s="51">
        <v>107.4</v>
      </c>
      <c r="Q197" s="55"/>
      <c r="R197" s="56">
        <f t="shared" si="50"/>
        <v>0</v>
      </c>
      <c r="S197" s="47" t="str">
        <f t="shared" si="35"/>
        <v>Ok</v>
      </c>
      <c r="T197" s="48" t="str">
        <f t="shared" si="36"/>
        <v>Ok</v>
      </c>
      <c r="U197" s="48" t="str">
        <f t="shared" si="37"/>
        <v>Ok</v>
      </c>
      <c r="V197" s="48" t="str">
        <f t="shared" si="38"/>
        <v>Ok</v>
      </c>
      <c r="W197" s="48" t="str">
        <f t="shared" si="39"/>
        <v>Ok</v>
      </c>
      <c r="X197" s="6">
        <f t="shared" si="40"/>
        <v>0</v>
      </c>
    </row>
    <row r="198" spans="1:24" ht="26.1" customHeight="1">
      <c r="A198" s="49" t="s">
        <v>554</v>
      </c>
      <c r="B198" s="49" t="s">
        <v>257</v>
      </c>
      <c r="C198" s="49" t="s">
        <v>73</v>
      </c>
      <c r="D198" s="49" t="s">
        <v>258</v>
      </c>
      <c r="E198" s="50" t="s">
        <v>244</v>
      </c>
      <c r="F198" s="51">
        <v>1312.1</v>
      </c>
      <c r="G198" s="52">
        <v>11.49</v>
      </c>
      <c r="H198" s="52">
        <v>14.01</v>
      </c>
      <c r="I198" s="52">
        <v>18382.52</v>
      </c>
      <c r="J198" s="53">
        <v>2.4279392893612425E-3</v>
      </c>
      <c r="K198" s="54" t="s">
        <v>554</v>
      </c>
      <c r="L198" s="49" t="s">
        <v>257</v>
      </c>
      <c r="M198" s="49" t="s">
        <v>73</v>
      </c>
      <c r="N198" s="49" t="s">
        <v>258</v>
      </c>
      <c r="O198" s="50" t="s">
        <v>244</v>
      </c>
      <c r="P198" s="51">
        <v>1312.1</v>
      </c>
      <c r="Q198" s="55"/>
      <c r="R198" s="56">
        <f t="shared" si="50"/>
        <v>0</v>
      </c>
      <c r="S198" s="47" t="str">
        <f t="shared" si="35"/>
        <v>Ok</v>
      </c>
      <c r="T198" s="48" t="str">
        <f t="shared" si="36"/>
        <v>Ok</v>
      </c>
      <c r="U198" s="48" t="str">
        <f t="shared" si="37"/>
        <v>Ok</v>
      </c>
      <c r="V198" s="48" t="str">
        <f t="shared" si="38"/>
        <v>Ok</v>
      </c>
      <c r="W198" s="48" t="str">
        <f t="shared" si="39"/>
        <v>Ok</v>
      </c>
      <c r="X198" s="6">
        <f t="shared" si="40"/>
        <v>0</v>
      </c>
    </row>
    <row r="199" spans="1:24" ht="24" customHeight="1">
      <c r="A199" s="40" t="s">
        <v>555</v>
      </c>
      <c r="B199" s="40" t="s">
        <v>27</v>
      </c>
      <c r="C199" s="40"/>
      <c r="D199" s="40" t="s">
        <v>556</v>
      </c>
      <c r="E199" s="41"/>
      <c r="F199" s="42"/>
      <c r="G199" s="42"/>
      <c r="H199" s="43"/>
      <c r="I199" s="43"/>
      <c r="J199" s="44">
        <v>6.4219800676128813E-2</v>
      </c>
      <c r="K199" s="45" t="s">
        <v>555</v>
      </c>
      <c r="L199" s="40" t="s">
        <v>27</v>
      </c>
      <c r="M199" s="40"/>
      <c r="N199" s="40" t="s">
        <v>556</v>
      </c>
      <c r="O199" s="41"/>
      <c r="P199" s="42"/>
      <c r="Q199" s="43"/>
      <c r="R199" s="46"/>
      <c r="S199" s="47" t="str">
        <f t="shared" si="35"/>
        <v>Ok</v>
      </c>
      <c r="T199" s="48" t="str">
        <f t="shared" si="36"/>
        <v>Ok</v>
      </c>
      <c r="U199" s="48" t="str">
        <f t="shared" si="37"/>
        <v>Ok</v>
      </c>
      <c r="V199" s="48" t="str">
        <f t="shared" si="38"/>
        <v>Ok</v>
      </c>
      <c r="W199" s="48" t="str">
        <f t="shared" si="39"/>
        <v>Ok</v>
      </c>
      <c r="X199" s="6" t="str">
        <f t="shared" si="40"/>
        <v>-</v>
      </c>
    </row>
    <row r="200" spans="1:24" ht="26.1" customHeight="1">
      <c r="A200" s="49" t="s">
        <v>557</v>
      </c>
      <c r="B200" s="49" t="s">
        <v>282</v>
      </c>
      <c r="C200" s="49" t="s">
        <v>33</v>
      </c>
      <c r="D200" s="49" t="s">
        <v>283</v>
      </c>
      <c r="E200" s="50" t="s">
        <v>284</v>
      </c>
      <c r="F200" s="51">
        <v>140.1</v>
      </c>
      <c r="G200" s="52">
        <v>663.38</v>
      </c>
      <c r="H200" s="52">
        <v>809.05</v>
      </c>
      <c r="I200" s="52">
        <v>113347.9</v>
      </c>
      <c r="J200" s="53">
        <v>1.4970842940825806E-2</v>
      </c>
      <c r="K200" s="54" t="s">
        <v>557</v>
      </c>
      <c r="L200" s="49" t="s">
        <v>282</v>
      </c>
      <c r="M200" s="49" t="s">
        <v>33</v>
      </c>
      <c r="N200" s="49" t="s">
        <v>283</v>
      </c>
      <c r="O200" s="50" t="s">
        <v>284</v>
      </c>
      <c r="P200" s="51">
        <v>140.1</v>
      </c>
      <c r="Q200" s="55"/>
      <c r="R200" s="56">
        <f t="shared" ref="R200:R202" si="51">TRUNC(P200*Q200,2)</f>
        <v>0</v>
      </c>
      <c r="S200" s="47" t="str">
        <f t="shared" si="35"/>
        <v>Ok</v>
      </c>
      <c r="T200" s="48" t="str">
        <f t="shared" si="36"/>
        <v>Ok</v>
      </c>
      <c r="U200" s="48" t="str">
        <f t="shared" si="37"/>
        <v>Ok</v>
      </c>
      <c r="V200" s="48" t="str">
        <f t="shared" si="38"/>
        <v>Ok</v>
      </c>
      <c r="W200" s="48" t="str">
        <f t="shared" si="39"/>
        <v>Ok</v>
      </c>
      <c r="X200" s="6">
        <f t="shared" si="40"/>
        <v>0</v>
      </c>
    </row>
    <row r="201" spans="1:24" ht="39" customHeight="1">
      <c r="A201" s="49" t="s">
        <v>558</v>
      </c>
      <c r="B201" s="49" t="s">
        <v>279</v>
      </c>
      <c r="C201" s="49" t="s">
        <v>73</v>
      </c>
      <c r="D201" s="49" t="s">
        <v>280</v>
      </c>
      <c r="E201" s="50" t="s">
        <v>166</v>
      </c>
      <c r="F201" s="51">
        <v>715.42</v>
      </c>
      <c r="G201" s="52">
        <v>427.28</v>
      </c>
      <c r="H201" s="52">
        <v>521.11</v>
      </c>
      <c r="I201" s="52">
        <v>372812.51</v>
      </c>
      <c r="J201" s="53">
        <v>4.9240590549847418E-2</v>
      </c>
      <c r="K201" s="54" t="s">
        <v>558</v>
      </c>
      <c r="L201" s="49" t="s">
        <v>279</v>
      </c>
      <c r="M201" s="49" t="s">
        <v>73</v>
      </c>
      <c r="N201" s="49" t="s">
        <v>280</v>
      </c>
      <c r="O201" s="50" t="s">
        <v>166</v>
      </c>
      <c r="P201" s="51">
        <v>715.42</v>
      </c>
      <c r="Q201" s="55"/>
      <c r="R201" s="56">
        <f t="shared" si="51"/>
        <v>0</v>
      </c>
      <c r="S201" s="47" t="str">
        <f t="shared" ref="S201:S226" si="52">IF(D201=N201,"Ok","Erro")</f>
        <v>Ok</v>
      </c>
      <c r="T201" s="48" t="str">
        <f t="shared" ref="T201:T226" si="53">IF(E201=O201,"Ok","Erro")</f>
        <v>Ok</v>
      </c>
      <c r="U201" s="48" t="str">
        <f t="shared" ref="U201:U226" si="54">IF(F201=P201,"Ok","Erro")</f>
        <v>Ok</v>
      </c>
      <c r="V201" s="48" t="str">
        <f t="shared" ref="V201:V226" si="55">IF(H201&gt;=Q201,"Ok","Erro")</f>
        <v>Ok</v>
      </c>
      <c r="W201" s="48" t="str">
        <f t="shared" ref="W201:W226" si="56">IF(H201&gt;=R201,"Ok","Erro")</f>
        <v>Ok</v>
      </c>
      <c r="X201" s="6">
        <f t="shared" si="40"/>
        <v>0</v>
      </c>
    </row>
    <row r="202" spans="1:24" ht="39" customHeight="1">
      <c r="A202" s="49" t="s">
        <v>559</v>
      </c>
      <c r="B202" s="49" t="s">
        <v>560</v>
      </c>
      <c r="C202" s="49" t="s">
        <v>73</v>
      </c>
      <c r="D202" s="49" t="s">
        <v>561</v>
      </c>
      <c r="E202" s="50" t="s">
        <v>166</v>
      </c>
      <c r="F202" s="51">
        <v>0.1</v>
      </c>
      <c r="G202" s="52">
        <v>519.51</v>
      </c>
      <c r="H202" s="52">
        <v>633.59</v>
      </c>
      <c r="I202" s="52">
        <v>63.35</v>
      </c>
      <c r="J202" s="53">
        <v>8.367185455586868E-6</v>
      </c>
      <c r="K202" s="54" t="s">
        <v>559</v>
      </c>
      <c r="L202" s="49" t="s">
        <v>560</v>
      </c>
      <c r="M202" s="49" t="s">
        <v>73</v>
      </c>
      <c r="N202" s="49" t="s">
        <v>561</v>
      </c>
      <c r="O202" s="50" t="s">
        <v>166</v>
      </c>
      <c r="P202" s="51">
        <v>0.1</v>
      </c>
      <c r="Q202" s="55"/>
      <c r="R202" s="56">
        <f t="shared" si="51"/>
        <v>0</v>
      </c>
      <c r="S202" s="47" t="str">
        <f t="shared" si="52"/>
        <v>Ok</v>
      </c>
      <c r="T202" s="48" t="str">
        <f t="shared" si="53"/>
        <v>Ok</v>
      </c>
      <c r="U202" s="48" t="str">
        <f t="shared" si="54"/>
        <v>Ok</v>
      </c>
      <c r="V202" s="48" t="str">
        <f t="shared" si="55"/>
        <v>Ok</v>
      </c>
      <c r="W202" s="48" t="str">
        <f t="shared" si="56"/>
        <v>Ok</v>
      </c>
      <c r="X202" s="6">
        <f t="shared" ref="X202:X225" si="57">IFERROR(R202/I202,"-")</f>
        <v>0</v>
      </c>
    </row>
    <row r="203" spans="1:24" ht="24" customHeight="1">
      <c r="A203" s="40" t="s">
        <v>562</v>
      </c>
      <c r="B203" s="40" t="s">
        <v>27</v>
      </c>
      <c r="C203" s="40"/>
      <c r="D203" s="40" t="s">
        <v>563</v>
      </c>
      <c r="E203" s="41"/>
      <c r="F203" s="42"/>
      <c r="G203" s="42"/>
      <c r="H203" s="43"/>
      <c r="I203" s="43"/>
      <c r="J203" s="44">
        <v>1.0284836057475831E-3</v>
      </c>
      <c r="K203" s="45" t="s">
        <v>562</v>
      </c>
      <c r="L203" s="40" t="s">
        <v>27</v>
      </c>
      <c r="M203" s="40"/>
      <c r="N203" s="40" t="s">
        <v>563</v>
      </c>
      <c r="O203" s="41"/>
      <c r="P203" s="42"/>
      <c r="Q203" s="43"/>
      <c r="R203" s="46"/>
      <c r="S203" s="47" t="str">
        <f t="shared" si="52"/>
        <v>Ok</v>
      </c>
      <c r="T203" s="48" t="str">
        <f t="shared" si="53"/>
        <v>Ok</v>
      </c>
      <c r="U203" s="48" t="str">
        <f t="shared" si="54"/>
        <v>Ok</v>
      </c>
      <c r="V203" s="48" t="str">
        <f t="shared" si="55"/>
        <v>Ok</v>
      </c>
      <c r="W203" s="48" t="str">
        <f t="shared" si="56"/>
        <v>Ok</v>
      </c>
      <c r="X203" s="6" t="str">
        <f t="shared" si="57"/>
        <v>-</v>
      </c>
    </row>
    <row r="204" spans="1:24" ht="26.1" customHeight="1">
      <c r="A204" s="49" t="s">
        <v>564</v>
      </c>
      <c r="B204" s="49" t="s">
        <v>565</v>
      </c>
      <c r="C204" s="49" t="s">
        <v>33</v>
      </c>
      <c r="D204" s="49" t="s">
        <v>566</v>
      </c>
      <c r="E204" s="50" t="s">
        <v>88</v>
      </c>
      <c r="F204" s="51">
        <v>10.5</v>
      </c>
      <c r="G204" s="52">
        <v>608.08000000000004</v>
      </c>
      <c r="H204" s="52">
        <v>741.61</v>
      </c>
      <c r="I204" s="52">
        <v>7786.9</v>
      </c>
      <c r="J204" s="53">
        <v>1.0284836057475831E-3</v>
      </c>
      <c r="K204" s="54" t="s">
        <v>564</v>
      </c>
      <c r="L204" s="49" t="s">
        <v>565</v>
      </c>
      <c r="M204" s="49" t="s">
        <v>33</v>
      </c>
      <c r="N204" s="49" t="s">
        <v>566</v>
      </c>
      <c r="O204" s="50" t="s">
        <v>88</v>
      </c>
      <c r="P204" s="51">
        <v>10.5</v>
      </c>
      <c r="Q204" s="55"/>
      <c r="R204" s="56">
        <f>TRUNC(P204*Q204,2)</f>
        <v>0</v>
      </c>
      <c r="S204" s="47" t="str">
        <f t="shared" si="52"/>
        <v>Ok</v>
      </c>
      <c r="T204" s="48" t="str">
        <f t="shared" si="53"/>
        <v>Ok</v>
      </c>
      <c r="U204" s="48" t="str">
        <f t="shared" si="54"/>
        <v>Ok</v>
      </c>
      <c r="V204" s="48" t="str">
        <f t="shared" si="55"/>
        <v>Ok</v>
      </c>
      <c r="W204" s="48" t="str">
        <f t="shared" si="56"/>
        <v>Ok</v>
      </c>
      <c r="X204" s="6">
        <f t="shared" si="57"/>
        <v>0</v>
      </c>
    </row>
    <row r="205" spans="1:24" ht="26.1" customHeight="1">
      <c r="A205" s="40" t="s">
        <v>567</v>
      </c>
      <c r="B205" s="40" t="s">
        <v>27</v>
      </c>
      <c r="C205" s="40"/>
      <c r="D205" s="40" t="s">
        <v>568</v>
      </c>
      <c r="E205" s="41"/>
      <c r="F205" s="42"/>
      <c r="G205" s="42"/>
      <c r="H205" s="43"/>
      <c r="I205" s="43"/>
      <c r="J205" s="44">
        <v>2.2067514540755079E-2</v>
      </c>
      <c r="K205" s="45" t="s">
        <v>567</v>
      </c>
      <c r="L205" s="40" t="s">
        <v>27</v>
      </c>
      <c r="M205" s="40"/>
      <c r="N205" s="40" t="s">
        <v>568</v>
      </c>
      <c r="O205" s="41"/>
      <c r="P205" s="42"/>
      <c r="Q205" s="43"/>
      <c r="R205" s="46"/>
      <c r="S205" s="47" t="str">
        <f t="shared" si="52"/>
        <v>Ok</v>
      </c>
      <c r="T205" s="48" t="str">
        <f t="shared" si="53"/>
        <v>Ok</v>
      </c>
      <c r="U205" s="48" t="str">
        <f t="shared" si="54"/>
        <v>Ok</v>
      </c>
      <c r="V205" s="48" t="str">
        <f t="shared" si="55"/>
        <v>Ok</v>
      </c>
      <c r="W205" s="48" t="str">
        <f t="shared" si="56"/>
        <v>Ok</v>
      </c>
      <c r="X205" s="6" t="str">
        <f t="shared" si="57"/>
        <v>-</v>
      </c>
    </row>
    <row r="206" spans="1:24" ht="26.1" customHeight="1">
      <c r="A206" s="49" t="s">
        <v>569</v>
      </c>
      <c r="B206" s="49" t="s">
        <v>570</v>
      </c>
      <c r="C206" s="49" t="s">
        <v>73</v>
      </c>
      <c r="D206" s="49" t="s">
        <v>571</v>
      </c>
      <c r="E206" s="50" t="s">
        <v>75</v>
      </c>
      <c r="F206" s="51">
        <v>818.05</v>
      </c>
      <c r="G206" s="52">
        <v>167.47</v>
      </c>
      <c r="H206" s="52">
        <v>204.24</v>
      </c>
      <c r="I206" s="52">
        <v>167078.53</v>
      </c>
      <c r="J206" s="53">
        <v>2.2067514540755079E-2</v>
      </c>
      <c r="K206" s="54" t="s">
        <v>569</v>
      </c>
      <c r="L206" s="49" t="s">
        <v>570</v>
      </c>
      <c r="M206" s="49" t="s">
        <v>73</v>
      </c>
      <c r="N206" s="49" t="s">
        <v>571</v>
      </c>
      <c r="O206" s="50" t="s">
        <v>75</v>
      </c>
      <c r="P206" s="51">
        <v>818.05</v>
      </c>
      <c r="Q206" s="55"/>
      <c r="R206" s="56">
        <f>TRUNC(P206*Q206,2)</f>
        <v>0</v>
      </c>
      <c r="S206" s="47" t="str">
        <f t="shared" si="52"/>
        <v>Ok</v>
      </c>
      <c r="T206" s="48" t="str">
        <f t="shared" si="53"/>
        <v>Ok</v>
      </c>
      <c r="U206" s="48" t="str">
        <f t="shared" si="54"/>
        <v>Ok</v>
      </c>
      <c r="V206" s="48" t="str">
        <f t="shared" si="55"/>
        <v>Ok</v>
      </c>
      <c r="W206" s="48" t="str">
        <f t="shared" si="56"/>
        <v>Ok</v>
      </c>
      <c r="X206" s="6">
        <f t="shared" si="57"/>
        <v>0</v>
      </c>
    </row>
    <row r="207" spans="1:24" ht="24" customHeight="1">
      <c r="A207" s="40" t="s">
        <v>572</v>
      </c>
      <c r="B207" s="40" t="s">
        <v>27</v>
      </c>
      <c r="C207" s="40"/>
      <c r="D207" s="40" t="s">
        <v>573</v>
      </c>
      <c r="E207" s="41"/>
      <c r="F207" s="42"/>
      <c r="G207" s="42"/>
      <c r="H207" s="43"/>
      <c r="I207" s="43"/>
      <c r="J207" s="44">
        <v>6.1413926119995126E-3</v>
      </c>
      <c r="K207" s="45" t="s">
        <v>572</v>
      </c>
      <c r="L207" s="40" t="s">
        <v>27</v>
      </c>
      <c r="M207" s="40"/>
      <c r="N207" s="40" t="s">
        <v>573</v>
      </c>
      <c r="O207" s="41"/>
      <c r="P207" s="42"/>
      <c r="Q207" s="43"/>
      <c r="R207" s="46"/>
      <c r="S207" s="47" t="str">
        <f t="shared" si="52"/>
        <v>Ok</v>
      </c>
      <c r="T207" s="48" t="str">
        <f t="shared" si="53"/>
        <v>Ok</v>
      </c>
      <c r="U207" s="48" t="str">
        <f t="shared" si="54"/>
        <v>Ok</v>
      </c>
      <c r="V207" s="48" t="str">
        <f t="shared" si="55"/>
        <v>Ok</v>
      </c>
      <c r="W207" s="48" t="str">
        <f t="shared" si="56"/>
        <v>Ok</v>
      </c>
      <c r="X207" s="6" t="str">
        <f t="shared" si="57"/>
        <v>-</v>
      </c>
    </row>
    <row r="208" spans="1:24" ht="26.1" customHeight="1">
      <c r="A208" s="49" t="s">
        <v>574</v>
      </c>
      <c r="B208" s="49" t="s">
        <v>575</v>
      </c>
      <c r="C208" s="49" t="s">
        <v>73</v>
      </c>
      <c r="D208" s="49" t="s">
        <v>576</v>
      </c>
      <c r="E208" s="50" t="s">
        <v>88</v>
      </c>
      <c r="F208" s="51">
        <v>227.63</v>
      </c>
      <c r="G208" s="52">
        <v>167.49</v>
      </c>
      <c r="H208" s="52">
        <v>204.27</v>
      </c>
      <c r="I208" s="52">
        <v>46497.98</v>
      </c>
      <c r="J208" s="53">
        <v>6.1413926119995126E-3</v>
      </c>
      <c r="K208" s="54" t="s">
        <v>574</v>
      </c>
      <c r="L208" s="49" t="s">
        <v>575</v>
      </c>
      <c r="M208" s="49" t="s">
        <v>73</v>
      </c>
      <c r="N208" s="49" t="s">
        <v>576</v>
      </c>
      <c r="O208" s="50" t="s">
        <v>88</v>
      </c>
      <c r="P208" s="51">
        <v>227.63</v>
      </c>
      <c r="Q208" s="55"/>
      <c r="R208" s="56">
        <f>TRUNC(P208*Q208,2)</f>
        <v>0</v>
      </c>
      <c r="S208" s="47" t="str">
        <f t="shared" si="52"/>
        <v>Ok</v>
      </c>
      <c r="T208" s="48" t="str">
        <f t="shared" si="53"/>
        <v>Ok</v>
      </c>
      <c r="U208" s="48" t="str">
        <f t="shared" si="54"/>
        <v>Ok</v>
      </c>
      <c r="V208" s="48" t="str">
        <f t="shared" si="55"/>
        <v>Ok</v>
      </c>
      <c r="W208" s="48" t="str">
        <f t="shared" si="56"/>
        <v>Ok</v>
      </c>
      <c r="X208" s="6">
        <f t="shared" si="57"/>
        <v>0</v>
      </c>
    </row>
    <row r="209" spans="1:24" ht="24" customHeight="1">
      <c r="A209" s="40" t="s">
        <v>577</v>
      </c>
      <c r="B209" s="40" t="s">
        <v>27</v>
      </c>
      <c r="C209" s="40"/>
      <c r="D209" s="40" t="s">
        <v>578</v>
      </c>
      <c r="E209" s="41"/>
      <c r="F209" s="42"/>
      <c r="G209" s="42"/>
      <c r="H209" s="43"/>
      <c r="I209" s="43"/>
      <c r="J209" s="44">
        <v>1.7338114522289422E-2</v>
      </c>
      <c r="K209" s="45" t="s">
        <v>577</v>
      </c>
      <c r="L209" s="40" t="s">
        <v>27</v>
      </c>
      <c r="M209" s="40"/>
      <c r="N209" s="40" t="s">
        <v>578</v>
      </c>
      <c r="O209" s="41"/>
      <c r="P209" s="42"/>
      <c r="Q209" s="43"/>
      <c r="R209" s="46"/>
      <c r="S209" s="47" t="str">
        <f t="shared" si="52"/>
        <v>Ok</v>
      </c>
      <c r="T209" s="48" t="str">
        <f t="shared" si="53"/>
        <v>Ok</v>
      </c>
      <c r="U209" s="48" t="str">
        <f t="shared" si="54"/>
        <v>Ok</v>
      </c>
      <c r="V209" s="48" t="str">
        <f t="shared" si="55"/>
        <v>Ok</v>
      </c>
      <c r="W209" s="48" t="str">
        <f t="shared" si="56"/>
        <v>Ok</v>
      </c>
      <c r="X209" s="6" t="str">
        <f t="shared" si="57"/>
        <v>-</v>
      </c>
    </row>
    <row r="210" spans="1:24" ht="26.1" customHeight="1">
      <c r="A210" s="49" t="s">
        <v>579</v>
      </c>
      <c r="B210" s="49" t="s">
        <v>302</v>
      </c>
      <c r="C210" s="49" t="s">
        <v>73</v>
      </c>
      <c r="D210" s="49" t="s">
        <v>303</v>
      </c>
      <c r="E210" s="50" t="s">
        <v>166</v>
      </c>
      <c r="F210" s="51">
        <v>5225.76</v>
      </c>
      <c r="G210" s="52">
        <v>20.6</v>
      </c>
      <c r="H210" s="52">
        <v>25.12</v>
      </c>
      <c r="I210" s="52">
        <v>131271.09</v>
      </c>
      <c r="J210" s="53">
        <v>1.7338114522289422E-2</v>
      </c>
      <c r="K210" s="54" t="s">
        <v>579</v>
      </c>
      <c r="L210" s="49" t="s">
        <v>302</v>
      </c>
      <c r="M210" s="49" t="s">
        <v>73</v>
      </c>
      <c r="N210" s="49" t="s">
        <v>303</v>
      </c>
      <c r="O210" s="50" t="s">
        <v>166</v>
      </c>
      <c r="P210" s="51">
        <v>5225.76</v>
      </c>
      <c r="Q210" s="55"/>
      <c r="R210" s="56">
        <f>TRUNC(P210*Q210,2)</f>
        <v>0</v>
      </c>
      <c r="S210" s="47" t="str">
        <f t="shared" si="52"/>
        <v>Ok</v>
      </c>
      <c r="T210" s="48" t="str">
        <f t="shared" si="53"/>
        <v>Ok</v>
      </c>
      <c r="U210" s="48" t="str">
        <f t="shared" si="54"/>
        <v>Ok</v>
      </c>
      <c r="V210" s="48" t="str">
        <f t="shared" si="55"/>
        <v>Ok</v>
      </c>
      <c r="W210" s="48" t="str">
        <f t="shared" si="56"/>
        <v>Ok</v>
      </c>
      <c r="X210" s="6">
        <f t="shared" si="57"/>
        <v>0</v>
      </c>
    </row>
    <row r="211" spans="1:24" ht="24" customHeight="1">
      <c r="A211" s="40" t="s">
        <v>580</v>
      </c>
      <c r="B211" s="40" t="s">
        <v>27</v>
      </c>
      <c r="C211" s="40"/>
      <c r="D211" s="40" t="s">
        <v>581</v>
      </c>
      <c r="E211" s="41"/>
      <c r="F211" s="42"/>
      <c r="G211" s="42"/>
      <c r="H211" s="43"/>
      <c r="I211" s="43"/>
      <c r="J211" s="44">
        <v>2.3437309311381192E-2</v>
      </c>
      <c r="K211" s="45" t="s">
        <v>580</v>
      </c>
      <c r="L211" s="40" t="s">
        <v>27</v>
      </c>
      <c r="M211" s="40"/>
      <c r="N211" s="40" t="s">
        <v>581</v>
      </c>
      <c r="O211" s="41"/>
      <c r="P211" s="42"/>
      <c r="Q211" s="43"/>
      <c r="R211" s="46"/>
      <c r="S211" s="47" t="str">
        <f t="shared" si="52"/>
        <v>Ok</v>
      </c>
      <c r="T211" s="48" t="str">
        <f t="shared" si="53"/>
        <v>Ok</v>
      </c>
      <c r="U211" s="48" t="str">
        <f t="shared" si="54"/>
        <v>Ok</v>
      </c>
      <c r="V211" s="48" t="str">
        <f t="shared" si="55"/>
        <v>Ok</v>
      </c>
      <c r="W211" s="48" t="str">
        <f t="shared" si="56"/>
        <v>Ok</v>
      </c>
      <c r="X211" s="6" t="str">
        <f t="shared" si="57"/>
        <v>-</v>
      </c>
    </row>
    <row r="212" spans="1:24" ht="26.1" customHeight="1">
      <c r="A212" s="49" t="s">
        <v>582</v>
      </c>
      <c r="B212" s="49" t="s">
        <v>583</v>
      </c>
      <c r="C212" s="49" t="s">
        <v>33</v>
      </c>
      <c r="D212" s="49" t="s">
        <v>584</v>
      </c>
      <c r="E212" s="50" t="s">
        <v>75</v>
      </c>
      <c r="F212" s="51">
        <v>2364.56</v>
      </c>
      <c r="G212" s="52">
        <v>57.01</v>
      </c>
      <c r="H212" s="52">
        <v>69.52</v>
      </c>
      <c r="I212" s="52">
        <v>164384.21</v>
      </c>
      <c r="J212" s="53">
        <v>2.1711652265826952E-2</v>
      </c>
      <c r="K212" s="54" t="s">
        <v>582</v>
      </c>
      <c r="L212" s="49" t="s">
        <v>583</v>
      </c>
      <c r="M212" s="49" t="s">
        <v>33</v>
      </c>
      <c r="N212" s="49" t="s">
        <v>584</v>
      </c>
      <c r="O212" s="50" t="s">
        <v>75</v>
      </c>
      <c r="P212" s="51">
        <v>2364.56</v>
      </c>
      <c r="Q212" s="55"/>
      <c r="R212" s="56">
        <f t="shared" ref="R212:R214" si="58">TRUNC(P212*Q212,2)</f>
        <v>0</v>
      </c>
      <c r="S212" s="47" t="str">
        <f t="shared" si="52"/>
        <v>Ok</v>
      </c>
      <c r="T212" s="48" t="str">
        <f t="shared" si="53"/>
        <v>Ok</v>
      </c>
      <c r="U212" s="48" t="str">
        <f t="shared" si="54"/>
        <v>Ok</v>
      </c>
      <c r="V212" s="48" t="str">
        <f t="shared" si="55"/>
        <v>Ok</v>
      </c>
      <c r="W212" s="48" t="str">
        <f t="shared" si="56"/>
        <v>Ok</v>
      </c>
      <c r="X212" s="6">
        <f t="shared" si="57"/>
        <v>0</v>
      </c>
    </row>
    <row r="213" spans="1:24" ht="78" customHeight="1">
      <c r="A213" s="49" t="s">
        <v>585</v>
      </c>
      <c r="B213" s="49" t="s">
        <v>586</v>
      </c>
      <c r="C213" s="49" t="s">
        <v>100</v>
      </c>
      <c r="D213" s="49" t="s">
        <v>587</v>
      </c>
      <c r="E213" s="50" t="s">
        <v>166</v>
      </c>
      <c r="F213" s="51">
        <v>5.73</v>
      </c>
      <c r="G213" s="52">
        <v>148.97999999999999</v>
      </c>
      <c r="H213" s="52">
        <v>181.69</v>
      </c>
      <c r="I213" s="52">
        <v>1041.08</v>
      </c>
      <c r="J213" s="53">
        <v>1.3750448988322615E-4</v>
      </c>
      <c r="K213" s="54" t="s">
        <v>585</v>
      </c>
      <c r="L213" s="49" t="s">
        <v>586</v>
      </c>
      <c r="M213" s="49" t="s">
        <v>100</v>
      </c>
      <c r="N213" s="49" t="s">
        <v>587</v>
      </c>
      <c r="O213" s="50" t="s">
        <v>166</v>
      </c>
      <c r="P213" s="51">
        <v>5.73</v>
      </c>
      <c r="Q213" s="55"/>
      <c r="R213" s="56">
        <f t="shared" si="58"/>
        <v>0</v>
      </c>
      <c r="S213" s="47" t="str">
        <f t="shared" si="52"/>
        <v>Ok</v>
      </c>
      <c r="T213" s="48" t="str">
        <f t="shared" si="53"/>
        <v>Ok</v>
      </c>
      <c r="U213" s="48" t="str">
        <f t="shared" si="54"/>
        <v>Ok</v>
      </c>
      <c r="V213" s="48" t="str">
        <f t="shared" si="55"/>
        <v>Ok</v>
      </c>
      <c r="W213" s="48" t="str">
        <f t="shared" si="56"/>
        <v>Ok</v>
      </c>
      <c r="X213" s="6">
        <f t="shared" si="57"/>
        <v>0</v>
      </c>
    </row>
    <row r="214" spans="1:24" ht="65.099999999999994" customHeight="1">
      <c r="A214" s="49" t="s">
        <v>588</v>
      </c>
      <c r="B214" s="49" t="s">
        <v>589</v>
      </c>
      <c r="C214" s="49" t="s">
        <v>100</v>
      </c>
      <c r="D214" s="49" t="s">
        <v>590</v>
      </c>
      <c r="E214" s="50" t="s">
        <v>166</v>
      </c>
      <c r="F214" s="51">
        <v>5.73</v>
      </c>
      <c r="G214" s="52">
        <v>1720.63</v>
      </c>
      <c r="H214" s="52">
        <v>2098.48</v>
      </c>
      <c r="I214" s="52">
        <v>12024.29</v>
      </c>
      <c r="J214" s="53">
        <v>1.5881525556710123E-3</v>
      </c>
      <c r="K214" s="54" t="s">
        <v>588</v>
      </c>
      <c r="L214" s="49" t="s">
        <v>589</v>
      </c>
      <c r="M214" s="49" t="s">
        <v>100</v>
      </c>
      <c r="N214" s="49" t="s">
        <v>590</v>
      </c>
      <c r="O214" s="50" t="s">
        <v>166</v>
      </c>
      <c r="P214" s="51">
        <v>5.73</v>
      </c>
      <c r="Q214" s="55"/>
      <c r="R214" s="56">
        <f t="shared" si="58"/>
        <v>0</v>
      </c>
      <c r="S214" s="47" t="str">
        <f t="shared" si="52"/>
        <v>Ok</v>
      </c>
      <c r="T214" s="48" t="str">
        <f t="shared" si="53"/>
        <v>Ok</v>
      </c>
      <c r="U214" s="48" t="str">
        <f t="shared" si="54"/>
        <v>Ok</v>
      </c>
      <c r="V214" s="48" t="str">
        <f t="shared" si="55"/>
        <v>Ok</v>
      </c>
      <c r="W214" s="48" t="str">
        <f t="shared" si="56"/>
        <v>Ok</v>
      </c>
      <c r="X214" s="6">
        <f t="shared" si="57"/>
        <v>0</v>
      </c>
    </row>
    <row r="215" spans="1:24" ht="24" customHeight="1">
      <c r="A215" s="40" t="s">
        <v>591</v>
      </c>
      <c r="B215" s="40" t="s">
        <v>27</v>
      </c>
      <c r="C215" s="40"/>
      <c r="D215" s="40" t="s">
        <v>592</v>
      </c>
      <c r="E215" s="41"/>
      <c r="F215" s="42"/>
      <c r="G215" s="42"/>
      <c r="H215" s="43"/>
      <c r="I215" s="43"/>
      <c r="J215" s="44">
        <v>3.6482117294631836E-3</v>
      </c>
      <c r="K215" s="45" t="s">
        <v>591</v>
      </c>
      <c r="L215" s="40" t="s">
        <v>27</v>
      </c>
      <c r="M215" s="40"/>
      <c r="N215" s="40" t="s">
        <v>592</v>
      </c>
      <c r="O215" s="41"/>
      <c r="P215" s="42"/>
      <c r="Q215" s="43"/>
      <c r="R215" s="46"/>
      <c r="S215" s="47" t="str">
        <f t="shared" si="52"/>
        <v>Ok</v>
      </c>
      <c r="T215" s="48" t="str">
        <f t="shared" si="53"/>
        <v>Ok</v>
      </c>
      <c r="U215" s="48" t="str">
        <f t="shared" si="54"/>
        <v>Ok</v>
      </c>
      <c r="V215" s="48" t="str">
        <f t="shared" si="55"/>
        <v>Ok</v>
      </c>
      <c r="W215" s="48" t="str">
        <f t="shared" si="56"/>
        <v>Ok</v>
      </c>
      <c r="X215" s="6" t="str">
        <f t="shared" si="57"/>
        <v>-</v>
      </c>
    </row>
    <row r="216" spans="1:24" ht="24" customHeight="1">
      <c r="A216" s="40" t="s">
        <v>593</v>
      </c>
      <c r="B216" s="40" t="s">
        <v>27</v>
      </c>
      <c r="C216" s="40"/>
      <c r="D216" s="40" t="s">
        <v>594</v>
      </c>
      <c r="E216" s="41"/>
      <c r="F216" s="42"/>
      <c r="G216" s="42"/>
      <c r="H216" s="43"/>
      <c r="I216" s="43"/>
      <c r="J216" s="44">
        <v>3.6482117294631836E-3</v>
      </c>
      <c r="K216" s="45" t="s">
        <v>593</v>
      </c>
      <c r="L216" s="40" t="s">
        <v>27</v>
      </c>
      <c r="M216" s="40"/>
      <c r="N216" s="40" t="s">
        <v>594</v>
      </c>
      <c r="O216" s="41"/>
      <c r="P216" s="42"/>
      <c r="Q216" s="43"/>
      <c r="R216" s="46"/>
      <c r="S216" s="47" t="str">
        <f t="shared" si="52"/>
        <v>Ok</v>
      </c>
      <c r="T216" s="48" t="str">
        <f t="shared" si="53"/>
        <v>Ok</v>
      </c>
      <c r="U216" s="48" t="str">
        <f t="shared" si="54"/>
        <v>Ok</v>
      </c>
      <c r="V216" s="48" t="str">
        <f t="shared" si="55"/>
        <v>Ok</v>
      </c>
      <c r="W216" s="48" t="str">
        <f t="shared" si="56"/>
        <v>Ok</v>
      </c>
      <c r="X216" s="6" t="str">
        <f t="shared" si="57"/>
        <v>-</v>
      </c>
    </row>
    <row r="217" spans="1:24" ht="26.1" customHeight="1">
      <c r="A217" s="49" t="s">
        <v>595</v>
      </c>
      <c r="B217" s="49" t="s">
        <v>596</v>
      </c>
      <c r="C217" s="49" t="s">
        <v>100</v>
      </c>
      <c r="D217" s="49" t="s">
        <v>597</v>
      </c>
      <c r="E217" s="50" t="s">
        <v>598</v>
      </c>
      <c r="F217" s="51">
        <v>190</v>
      </c>
      <c r="G217" s="52">
        <v>100.21</v>
      </c>
      <c r="H217" s="52">
        <v>122.21</v>
      </c>
      <c r="I217" s="52">
        <v>23219.9</v>
      </c>
      <c r="J217" s="53">
        <v>3.0668541367037338E-3</v>
      </c>
      <c r="K217" s="54" t="s">
        <v>595</v>
      </c>
      <c r="L217" s="49" t="s">
        <v>596</v>
      </c>
      <c r="M217" s="49" t="s">
        <v>100</v>
      </c>
      <c r="N217" s="49" t="s">
        <v>597</v>
      </c>
      <c r="O217" s="50" t="s">
        <v>598</v>
      </c>
      <c r="P217" s="51">
        <v>190</v>
      </c>
      <c r="Q217" s="55"/>
      <c r="R217" s="56">
        <f t="shared" ref="R217:R218" si="59">TRUNC(P217*Q217,2)</f>
        <v>0</v>
      </c>
      <c r="S217" s="47" t="str">
        <f t="shared" si="52"/>
        <v>Ok</v>
      </c>
      <c r="T217" s="48" t="str">
        <f t="shared" si="53"/>
        <v>Ok</v>
      </c>
      <c r="U217" s="48" t="str">
        <f t="shared" si="54"/>
        <v>Ok</v>
      </c>
      <c r="V217" s="48" t="str">
        <f t="shared" si="55"/>
        <v>Ok</v>
      </c>
      <c r="W217" s="48" t="str">
        <f t="shared" si="56"/>
        <v>Ok</v>
      </c>
      <c r="X217" s="6">
        <f t="shared" si="57"/>
        <v>0</v>
      </c>
    </row>
    <row r="218" spans="1:24" ht="24" customHeight="1">
      <c r="A218" s="49" t="s">
        <v>599</v>
      </c>
      <c r="B218" s="49" t="s">
        <v>600</v>
      </c>
      <c r="C218" s="49" t="s">
        <v>100</v>
      </c>
      <c r="D218" s="49" t="s">
        <v>601</v>
      </c>
      <c r="E218" s="50" t="s">
        <v>97</v>
      </c>
      <c r="F218" s="51">
        <v>28</v>
      </c>
      <c r="G218" s="52">
        <v>128.9</v>
      </c>
      <c r="H218" s="52">
        <v>157.19999999999999</v>
      </c>
      <c r="I218" s="52">
        <v>4401.6000000000004</v>
      </c>
      <c r="J218" s="53">
        <v>5.8135759275945004E-4</v>
      </c>
      <c r="K218" s="54" t="s">
        <v>599</v>
      </c>
      <c r="L218" s="49" t="s">
        <v>600</v>
      </c>
      <c r="M218" s="49" t="s">
        <v>100</v>
      </c>
      <c r="N218" s="49" t="s">
        <v>601</v>
      </c>
      <c r="O218" s="50" t="s">
        <v>97</v>
      </c>
      <c r="P218" s="51">
        <v>28</v>
      </c>
      <c r="Q218" s="55"/>
      <c r="R218" s="56">
        <f t="shared" si="59"/>
        <v>0</v>
      </c>
      <c r="S218" s="47" t="str">
        <f t="shared" si="52"/>
        <v>Ok</v>
      </c>
      <c r="T218" s="48" t="str">
        <f t="shared" si="53"/>
        <v>Ok</v>
      </c>
      <c r="U218" s="48" t="str">
        <f t="shared" si="54"/>
        <v>Ok</v>
      </c>
      <c r="V218" s="48" t="str">
        <f t="shared" si="55"/>
        <v>Ok</v>
      </c>
      <c r="W218" s="48" t="str">
        <f t="shared" si="56"/>
        <v>Ok</v>
      </c>
      <c r="X218" s="6">
        <f t="shared" si="57"/>
        <v>0</v>
      </c>
    </row>
    <row r="219" spans="1:24" ht="24" customHeight="1">
      <c r="A219" s="40" t="s">
        <v>602</v>
      </c>
      <c r="B219" s="40" t="s">
        <v>27</v>
      </c>
      <c r="C219" s="40"/>
      <c r="D219" s="40" t="s">
        <v>603</v>
      </c>
      <c r="E219" s="41"/>
      <c r="F219" s="42"/>
      <c r="G219" s="42"/>
      <c r="H219" s="43"/>
      <c r="I219" s="43"/>
      <c r="J219" s="44">
        <v>4.4115097085344369E-2</v>
      </c>
      <c r="K219" s="45" t="s">
        <v>602</v>
      </c>
      <c r="L219" s="40" t="s">
        <v>27</v>
      </c>
      <c r="M219" s="40"/>
      <c r="N219" s="40" t="s">
        <v>603</v>
      </c>
      <c r="O219" s="41"/>
      <c r="P219" s="42"/>
      <c r="Q219" s="43"/>
      <c r="R219" s="46"/>
      <c r="S219" s="47" t="str">
        <f t="shared" si="52"/>
        <v>Ok</v>
      </c>
      <c r="T219" s="48" t="str">
        <f t="shared" si="53"/>
        <v>Ok</v>
      </c>
      <c r="U219" s="48" t="str">
        <f t="shared" si="54"/>
        <v>Ok</v>
      </c>
      <c r="V219" s="48" t="str">
        <f t="shared" si="55"/>
        <v>Ok</v>
      </c>
      <c r="W219" s="48" t="str">
        <f t="shared" si="56"/>
        <v>Ok</v>
      </c>
      <c r="X219" s="6" t="str">
        <f t="shared" si="57"/>
        <v>-</v>
      </c>
    </row>
    <row r="220" spans="1:24" ht="24" customHeight="1">
      <c r="A220" s="40" t="s">
        <v>604</v>
      </c>
      <c r="B220" s="40" t="s">
        <v>27</v>
      </c>
      <c r="C220" s="40"/>
      <c r="D220" s="40" t="s">
        <v>605</v>
      </c>
      <c r="E220" s="41"/>
      <c r="F220" s="42"/>
      <c r="G220" s="42"/>
      <c r="H220" s="43"/>
      <c r="I220" s="43"/>
      <c r="J220" s="44">
        <v>4.4115097085344369E-2</v>
      </c>
      <c r="K220" s="45" t="s">
        <v>604</v>
      </c>
      <c r="L220" s="40" t="s">
        <v>27</v>
      </c>
      <c r="M220" s="40"/>
      <c r="N220" s="40" t="s">
        <v>605</v>
      </c>
      <c r="O220" s="41"/>
      <c r="P220" s="42"/>
      <c r="Q220" s="43"/>
      <c r="R220" s="46"/>
      <c r="S220" s="47" t="str">
        <f t="shared" si="52"/>
        <v>Ok</v>
      </c>
      <c r="T220" s="48" t="str">
        <f t="shared" si="53"/>
        <v>Ok</v>
      </c>
      <c r="U220" s="48" t="str">
        <f t="shared" si="54"/>
        <v>Ok</v>
      </c>
      <c r="V220" s="48" t="str">
        <f t="shared" si="55"/>
        <v>Ok</v>
      </c>
      <c r="W220" s="48" t="str">
        <f t="shared" si="56"/>
        <v>Ok</v>
      </c>
      <c r="X220" s="6" t="str">
        <f t="shared" si="57"/>
        <v>-</v>
      </c>
    </row>
    <row r="221" spans="1:24" ht="51.95" customHeight="1">
      <c r="A221" s="49" t="s">
        <v>606</v>
      </c>
      <c r="B221" s="49" t="s">
        <v>607</v>
      </c>
      <c r="C221" s="49" t="s">
        <v>73</v>
      </c>
      <c r="D221" s="49" t="s">
        <v>608</v>
      </c>
      <c r="E221" s="50" t="s">
        <v>166</v>
      </c>
      <c r="F221" s="51">
        <v>1507.54</v>
      </c>
      <c r="G221" s="52">
        <v>8.9700000000000006</v>
      </c>
      <c r="H221" s="52">
        <v>10.93</v>
      </c>
      <c r="I221" s="52">
        <v>16477.41</v>
      </c>
      <c r="J221" s="53">
        <v>2.1763148429004204E-3</v>
      </c>
      <c r="K221" s="54" t="s">
        <v>606</v>
      </c>
      <c r="L221" s="49" t="s">
        <v>607</v>
      </c>
      <c r="M221" s="49" t="s">
        <v>73</v>
      </c>
      <c r="N221" s="49" t="s">
        <v>608</v>
      </c>
      <c r="O221" s="50" t="s">
        <v>166</v>
      </c>
      <c r="P221" s="51">
        <v>1507.54</v>
      </c>
      <c r="Q221" s="55"/>
      <c r="R221" s="56">
        <f t="shared" ref="R221:R226" si="60">TRUNC(P221*Q221,2)</f>
        <v>0</v>
      </c>
      <c r="S221" s="47" t="str">
        <f t="shared" si="52"/>
        <v>Ok</v>
      </c>
      <c r="T221" s="48" t="str">
        <f t="shared" si="53"/>
        <v>Ok</v>
      </c>
      <c r="U221" s="48" t="str">
        <f t="shared" si="54"/>
        <v>Ok</v>
      </c>
      <c r="V221" s="48" t="str">
        <f t="shared" si="55"/>
        <v>Ok</v>
      </c>
      <c r="W221" s="48" t="str">
        <f t="shared" si="56"/>
        <v>Ok</v>
      </c>
      <c r="X221" s="6">
        <f t="shared" si="57"/>
        <v>0</v>
      </c>
    </row>
    <row r="222" spans="1:24" ht="51.95" customHeight="1">
      <c r="A222" s="49" t="s">
        <v>609</v>
      </c>
      <c r="B222" s="49" t="s">
        <v>610</v>
      </c>
      <c r="C222" s="49" t="s">
        <v>73</v>
      </c>
      <c r="D222" s="49" t="s">
        <v>611</v>
      </c>
      <c r="E222" s="50" t="s">
        <v>166</v>
      </c>
      <c r="F222" s="51">
        <v>2616.42</v>
      </c>
      <c r="G222" s="52">
        <v>8.6</v>
      </c>
      <c r="H222" s="52">
        <v>10.48</v>
      </c>
      <c r="I222" s="52">
        <v>27420.080000000002</v>
      </c>
      <c r="J222" s="53">
        <v>3.621608438311419E-3</v>
      </c>
      <c r="K222" s="54" t="s">
        <v>609</v>
      </c>
      <c r="L222" s="49" t="s">
        <v>610</v>
      </c>
      <c r="M222" s="49" t="s">
        <v>73</v>
      </c>
      <c r="N222" s="49" t="s">
        <v>611</v>
      </c>
      <c r="O222" s="50" t="s">
        <v>166</v>
      </c>
      <c r="P222" s="51">
        <v>2616.42</v>
      </c>
      <c r="Q222" s="55"/>
      <c r="R222" s="56">
        <f t="shared" si="60"/>
        <v>0</v>
      </c>
      <c r="S222" s="47" t="str">
        <f t="shared" si="52"/>
        <v>Ok</v>
      </c>
      <c r="T222" s="48" t="str">
        <f t="shared" si="53"/>
        <v>Ok</v>
      </c>
      <c r="U222" s="48" t="str">
        <f t="shared" si="54"/>
        <v>Ok</v>
      </c>
      <c r="V222" s="48" t="str">
        <f t="shared" si="55"/>
        <v>Ok</v>
      </c>
      <c r="W222" s="48" t="str">
        <f t="shared" si="56"/>
        <v>Ok</v>
      </c>
      <c r="X222" s="6">
        <f t="shared" si="57"/>
        <v>0</v>
      </c>
    </row>
    <row r="223" spans="1:24" ht="39" customHeight="1">
      <c r="A223" s="49" t="s">
        <v>612</v>
      </c>
      <c r="B223" s="49" t="s">
        <v>613</v>
      </c>
      <c r="C223" s="49" t="s">
        <v>73</v>
      </c>
      <c r="D223" s="49" t="s">
        <v>614</v>
      </c>
      <c r="E223" s="50" t="s">
        <v>615</v>
      </c>
      <c r="F223" s="51">
        <v>62233.06</v>
      </c>
      <c r="G223" s="52">
        <v>0.97</v>
      </c>
      <c r="H223" s="52">
        <v>1.18</v>
      </c>
      <c r="I223" s="52">
        <v>73435.009999999995</v>
      </c>
      <c r="J223" s="53">
        <v>9.6992004357202254E-3</v>
      </c>
      <c r="K223" s="54" t="s">
        <v>612</v>
      </c>
      <c r="L223" s="49" t="s">
        <v>613</v>
      </c>
      <c r="M223" s="49" t="s">
        <v>73</v>
      </c>
      <c r="N223" s="49" t="s">
        <v>614</v>
      </c>
      <c r="O223" s="50" t="s">
        <v>615</v>
      </c>
      <c r="P223" s="51">
        <v>62233.06</v>
      </c>
      <c r="Q223" s="55"/>
      <c r="R223" s="56">
        <f t="shared" si="60"/>
        <v>0</v>
      </c>
      <c r="S223" s="47" t="str">
        <f t="shared" si="52"/>
        <v>Ok</v>
      </c>
      <c r="T223" s="48" t="str">
        <f t="shared" si="53"/>
        <v>Ok</v>
      </c>
      <c r="U223" s="48" t="str">
        <f t="shared" si="54"/>
        <v>Ok</v>
      </c>
      <c r="V223" s="48" t="str">
        <f t="shared" si="55"/>
        <v>Ok</v>
      </c>
      <c r="W223" s="48" t="str">
        <f t="shared" si="56"/>
        <v>Ok</v>
      </c>
      <c r="X223" s="6">
        <f t="shared" si="57"/>
        <v>0</v>
      </c>
    </row>
    <row r="224" spans="1:24" ht="24" customHeight="1">
      <c r="A224" s="49" t="s">
        <v>616</v>
      </c>
      <c r="B224" s="49" t="s">
        <v>617</v>
      </c>
      <c r="C224" s="49" t="s">
        <v>618</v>
      </c>
      <c r="D224" s="49" t="s">
        <v>619</v>
      </c>
      <c r="E224" s="50" t="s">
        <v>620</v>
      </c>
      <c r="F224" s="51">
        <v>318</v>
      </c>
      <c r="G224" s="52">
        <v>400</v>
      </c>
      <c r="H224" s="52">
        <v>487.84</v>
      </c>
      <c r="I224" s="52">
        <v>155133.12</v>
      </c>
      <c r="J224" s="53">
        <v>2.0489780352704219E-2</v>
      </c>
      <c r="K224" s="54" t="s">
        <v>616</v>
      </c>
      <c r="L224" s="49" t="s">
        <v>617</v>
      </c>
      <c r="M224" s="49" t="s">
        <v>618</v>
      </c>
      <c r="N224" s="49" t="s">
        <v>619</v>
      </c>
      <c r="O224" s="50" t="s">
        <v>620</v>
      </c>
      <c r="P224" s="51">
        <v>318</v>
      </c>
      <c r="Q224" s="55"/>
      <c r="R224" s="56">
        <f t="shared" si="60"/>
        <v>0</v>
      </c>
      <c r="S224" s="47" t="str">
        <f t="shared" si="52"/>
        <v>Ok</v>
      </c>
      <c r="T224" s="48" t="str">
        <f t="shared" si="53"/>
        <v>Ok</v>
      </c>
      <c r="U224" s="48" t="str">
        <f t="shared" si="54"/>
        <v>Ok</v>
      </c>
      <c r="V224" s="48" t="str">
        <f t="shared" si="55"/>
        <v>Ok</v>
      </c>
      <c r="W224" s="48" t="str">
        <f t="shared" si="56"/>
        <v>Ok</v>
      </c>
      <c r="X224" s="6">
        <f t="shared" si="57"/>
        <v>0</v>
      </c>
    </row>
    <row r="225" spans="1:24" ht="26.1" customHeight="1">
      <c r="A225" s="49" t="s">
        <v>621</v>
      </c>
      <c r="B225" s="49" t="s">
        <v>622</v>
      </c>
      <c r="C225" s="49" t="s">
        <v>33</v>
      </c>
      <c r="D225" s="49" t="s">
        <v>623</v>
      </c>
      <c r="E225" s="50" t="s">
        <v>42</v>
      </c>
      <c r="F225" s="51">
        <v>35</v>
      </c>
      <c r="G225" s="52">
        <v>784.51</v>
      </c>
      <c r="H225" s="52">
        <v>956.78</v>
      </c>
      <c r="I225" s="52">
        <v>33487.300000000003</v>
      </c>
      <c r="J225" s="53">
        <v>4.4229589503847538E-3</v>
      </c>
      <c r="K225" s="54" t="s">
        <v>621</v>
      </c>
      <c r="L225" s="49" t="s">
        <v>622</v>
      </c>
      <c r="M225" s="49" t="s">
        <v>33</v>
      </c>
      <c r="N225" s="49" t="s">
        <v>623</v>
      </c>
      <c r="O225" s="50" t="s">
        <v>42</v>
      </c>
      <c r="P225" s="51">
        <v>35</v>
      </c>
      <c r="Q225" s="55"/>
      <c r="R225" s="56">
        <f t="shared" si="60"/>
        <v>0</v>
      </c>
      <c r="S225" s="47" t="str">
        <f t="shared" si="52"/>
        <v>Ok</v>
      </c>
      <c r="T225" s="48" t="str">
        <f t="shared" si="53"/>
        <v>Ok</v>
      </c>
      <c r="U225" s="48" t="str">
        <f t="shared" si="54"/>
        <v>Ok</v>
      </c>
      <c r="V225" s="48" t="str">
        <f t="shared" si="55"/>
        <v>Ok</v>
      </c>
      <c r="W225" s="48" t="str">
        <f t="shared" si="56"/>
        <v>Ok</v>
      </c>
      <c r="X225" s="6">
        <f t="shared" si="57"/>
        <v>0</v>
      </c>
    </row>
    <row r="226" spans="1:24" ht="26.1" customHeight="1">
      <c r="A226" s="49" t="s">
        <v>624</v>
      </c>
      <c r="B226" s="49" t="s">
        <v>625</v>
      </c>
      <c r="C226" s="49" t="s">
        <v>33</v>
      </c>
      <c r="D226" s="49" t="s">
        <v>626</v>
      </c>
      <c r="E226" s="50" t="s">
        <v>284</v>
      </c>
      <c r="F226" s="51">
        <v>3224.51</v>
      </c>
      <c r="G226" s="52">
        <v>7.14</v>
      </c>
      <c r="H226" s="52">
        <v>8.6999999999999993</v>
      </c>
      <c r="I226" s="52">
        <v>28053.23</v>
      </c>
      <c r="J226" s="53">
        <v>3.7052340653233339E-3</v>
      </c>
      <c r="K226" s="58" t="s">
        <v>624</v>
      </c>
      <c r="L226" s="59" t="s">
        <v>625</v>
      </c>
      <c r="M226" s="59" t="s">
        <v>33</v>
      </c>
      <c r="N226" s="59" t="s">
        <v>626</v>
      </c>
      <c r="O226" s="60" t="s">
        <v>284</v>
      </c>
      <c r="P226" s="61">
        <v>3224.51</v>
      </c>
      <c r="Q226" s="62"/>
      <c r="R226" s="63">
        <f t="shared" si="60"/>
        <v>0</v>
      </c>
      <c r="S226" s="64" t="str">
        <f t="shared" si="52"/>
        <v>Ok</v>
      </c>
      <c r="T226" s="65" t="str">
        <f t="shared" si="53"/>
        <v>Ok</v>
      </c>
      <c r="U226" s="65" t="str">
        <f t="shared" si="54"/>
        <v>Ok</v>
      </c>
      <c r="V226" s="65" t="str">
        <f t="shared" si="55"/>
        <v>Ok</v>
      </c>
      <c r="W226" s="65" t="str">
        <f t="shared" si="56"/>
        <v>Ok</v>
      </c>
      <c r="X226" s="7">
        <f>IFERROR(R226/I226,"-")</f>
        <v>0</v>
      </c>
    </row>
    <row r="227" spans="1:24" ht="14.1" customHeight="1">
      <c r="A227" s="66"/>
      <c r="B227" s="66"/>
      <c r="C227" s="66"/>
      <c r="D227" s="66"/>
      <c r="E227" s="66"/>
      <c r="F227" s="66"/>
      <c r="G227" s="66"/>
      <c r="H227" s="66"/>
      <c r="I227" s="66"/>
      <c r="J227" s="66"/>
      <c r="K227" s="66"/>
      <c r="L227" s="66"/>
      <c r="M227" s="66"/>
      <c r="N227" s="66"/>
      <c r="O227" s="66"/>
      <c r="P227" s="66"/>
      <c r="Q227" s="66"/>
      <c r="R227" s="66"/>
      <c r="S227" s="66"/>
    </row>
    <row r="228" spans="1:24" s="4" customFormat="1" ht="20.100000000000001" customHeight="1">
      <c r="A228" s="67"/>
      <c r="B228" s="67"/>
      <c r="C228" s="67"/>
      <c r="D228" s="68" t="s">
        <v>627</v>
      </c>
      <c r="E228" s="69"/>
      <c r="F228" s="70" t="s">
        <v>628</v>
      </c>
      <c r="G228" s="67"/>
      <c r="H228" s="71">
        <v>7571243.6799999997</v>
      </c>
      <c r="I228" s="71"/>
      <c r="J228" s="71"/>
      <c r="K228" s="67"/>
      <c r="L228" s="67"/>
      <c r="M228" s="67"/>
      <c r="N228" s="68" t="s">
        <v>627</v>
      </c>
      <c r="O228" s="69"/>
      <c r="P228" s="72" t="s">
        <v>628</v>
      </c>
      <c r="Q228" s="73">
        <f>SUM(R10:R226)</f>
        <v>0</v>
      </c>
      <c r="R228" s="74"/>
      <c r="S228" s="69"/>
    </row>
    <row r="229" spans="1:24" s="4" customFormat="1" ht="14.1" customHeight="1">
      <c r="A229" s="69"/>
      <c r="B229" s="69"/>
      <c r="C229" s="69"/>
      <c r="D229" s="68"/>
      <c r="E229" s="69"/>
      <c r="F229" s="75"/>
      <c r="G229" s="69"/>
      <c r="H229" s="76"/>
      <c r="I229" s="76"/>
      <c r="J229" s="76"/>
      <c r="K229" s="69"/>
      <c r="L229" s="69"/>
      <c r="M229" s="69"/>
      <c r="N229" s="68"/>
      <c r="O229" s="69"/>
      <c r="P229" s="77"/>
      <c r="Q229" s="76"/>
      <c r="R229" s="76"/>
      <c r="S229" s="69"/>
    </row>
    <row r="230" spans="1:24" s="4" customFormat="1" ht="85.5" customHeight="1">
      <c r="A230" s="69"/>
      <c r="B230" s="69"/>
      <c r="C230" s="69"/>
      <c r="D230" s="68"/>
      <c r="E230" s="69"/>
      <c r="F230" s="75"/>
      <c r="G230" s="69"/>
      <c r="H230" s="76"/>
      <c r="I230" s="76"/>
      <c r="J230" s="76"/>
      <c r="K230" s="78" t="s">
        <v>629</v>
      </c>
      <c r="L230" s="78"/>
      <c r="M230" s="78"/>
      <c r="N230" s="78"/>
      <c r="O230" s="78"/>
      <c r="P230" s="72" t="s">
        <v>630</v>
      </c>
      <c r="Q230" s="73" t="str">
        <f>IF(Q228=0,"-",H228-Q228)</f>
        <v>-</v>
      </c>
      <c r="R230" s="74"/>
      <c r="S230" s="69"/>
    </row>
    <row r="231" spans="1:24">
      <c r="A231" s="79"/>
      <c r="B231" s="79"/>
      <c r="C231" s="79"/>
      <c r="D231" s="80"/>
      <c r="E231" s="81"/>
      <c r="F231" s="30"/>
      <c r="G231" s="79"/>
      <c r="H231" s="82"/>
      <c r="I231" s="79"/>
      <c r="J231" s="79"/>
      <c r="K231" s="29"/>
      <c r="L231" s="29"/>
      <c r="M231" s="29"/>
      <c r="N231" s="29"/>
      <c r="O231" s="29"/>
      <c r="P231" s="29"/>
      <c r="Q231" s="83"/>
      <c r="R231" s="81"/>
      <c r="S231" s="81"/>
    </row>
  </sheetData>
  <sheetProtection algorithmName="SHA-512" hashValue="IWIN0jpg3hHhDUDnXbM9CVscxjXZhYlK+YCZr7GMT5Kv3bWmXgjWfMFYKvXjuNMWDWqEILDob2hdVYOlAQbsew==" saltValue="PA6gBc/RtBPfPyd6JRLh+w==" spinCount="100000" sheet="1" objects="1" scenarios="1"/>
  <autoFilter ref="A7:X226" xr:uid="{00000000-0001-0000-0000-000000000000}"/>
  <mergeCells count="18">
    <mergeCell ref="A231:C231"/>
    <mergeCell ref="F231:G231"/>
    <mergeCell ref="H231:J231"/>
    <mergeCell ref="E4:F4"/>
    <mergeCell ref="I4:J4"/>
    <mergeCell ref="E5:F5"/>
    <mergeCell ref="I5:J5"/>
    <mergeCell ref="F228:G228"/>
    <mergeCell ref="H228:J228"/>
    <mergeCell ref="A6:J6"/>
    <mergeCell ref="A228:C228"/>
    <mergeCell ref="K3:R3"/>
    <mergeCell ref="K2:R2"/>
    <mergeCell ref="S6:X6"/>
    <mergeCell ref="Q228:R228"/>
    <mergeCell ref="K230:O230"/>
    <mergeCell ref="Q230:R230"/>
    <mergeCell ref="K228:M228"/>
  </mergeCells>
  <conditionalFormatting sqref="X8:X226">
    <cfRule type="cellIs" dxfId="0" priority="1" operator="lessThan">
      <formula>0.75</formula>
    </cfRule>
  </conditionalFormatting>
  <pageMargins left="0.51181102362204722" right="0.51181102362204722" top="0.98425196850393704" bottom="0.98425196850393704" header="0.51181102362204722" footer="0.51181102362204722"/>
  <pageSetup paperSize="9" scale="88" fitToHeight="0" orientation="landscape" r:id="rId1"/>
  <headerFooter>
    <oddFooter>Página &amp;P de &amp;N</oddFooter>
  </headerFooter>
  <rowBreaks count="1" manualBreakCount="1">
    <brk id="174" min="10" max="17"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axlsx</dc:creator>
  <cp:keywords/>
  <dc:description/>
  <cp:lastModifiedBy>Jeferson Antônio Marçal</cp:lastModifiedBy>
  <cp:revision>0</cp:revision>
  <dcterms:created xsi:type="dcterms:W3CDTF">2024-11-22T15:50:28Z</dcterms:created>
  <dcterms:modified xsi:type="dcterms:W3CDTF">2024-12-02T10:46:04Z</dcterms:modified>
  <cp:category/>
  <cp:contentStatus/>
</cp:coreProperties>
</file>