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VEN_24_006001-00559\CT_24_006001-00559\OC\OC SESC\"/>
    </mc:Choice>
  </mc:AlternateContent>
  <xr:revisionPtr revIDLastSave="0" documentId="13_ncr:1_{6DDE7837-1F30-47D2-B2C8-3C179F4279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Sintético'!$B$9:$Q$116</definedName>
    <definedName name="_xlnm.Print_Area" localSheetId="0">'Orçamento Sintético'!$I$1:$Q$130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1" l="1"/>
  <c r="S12" i="1"/>
  <c r="T12" i="1"/>
  <c r="U12" i="1"/>
  <c r="V12" i="1"/>
  <c r="W12" i="1"/>
  <c r="R13" i="1"/>
  <c r="S13" i="1"/>
  <c r="T13" i="1"/>
  <c r="U13" i="1"/>
  <c r="V13" i="1"/>
  <c r="W13" i="1"/>
  <c r="R14" i="1"/>
  <c r="S14" i="1"/>
  <c r="T14" i="1"/>
  <c r="U14" i="1"/>
  <c r="V14" i="1"/>
  <c r="W14" i="1"/>
  <c r="R16" i="1"/>
  <c r="S16" i="1"/>
  <c r="T16" i="1"/>
  <c r="U16" i="1"/>
  <c r="V16" i="1"/>
  <c r="W16" i="1"/>
  <c r="R19" i="1"/>
  <c r="S19" i="1"/>
  <c r="T19" i="1"/>
  <c r="U19" i="1"/>
  <c r="V19" i="1"/>
  <c r="W19" i="1"/>
  <c r="R21" i="1"/>
  <c r="S21" i="1"/>
  <c r="T21" i="1"/>
  <c r="U21" i="1"/>
  <c r="V21" i="1"/>
  <c r="W21" i="1"/>
  <c r="R22" i="1"/>
  <c r="S22" i="1"/>
  <c r="T22" i="1"/>
  <c r="U22" i="1"/>
  <c r="V22" i="1"/>
  <c r="W22" i="1"/>
  <c r="R23" i="1"/>
  <c r="S23" i="1"/>
  <c r="T23" i="1"/>
  <c r="U23" i="1"/>
  <c r="V23" i="1"/>
  <c r="W23" i="1"/>
  <c r="R24" i="1"/>
  <c r="S24" i="1"/>
  <c r="T24" i="1"/>
  <c r="U24" i="1"/>
  <c r="V24" i="1"/>
  <c r="W24" i="1"/>
  <c r="R25" i="1"/>
  <c r="S25" i="1"/>
  <c r="T25" i="1"/>
  <c r="U25" i="1"/>
  <c r="V25" i="1"/>
  <c r="W25" i="1"/>
  <c r="R26" i="1"/>
  <c r="S26" i="1"/>
  <c r="T26" i="1"/>
  <c r="U26" i="1"/>
  <c r="V26" i="1"/>
  <c r="W26" i="1"/>
  <c r="R27" i="1"/>
  <c r="S27" i="1"/>
  <c r="T27" i="1"/>
  <c r="U27" i="1"/>
  <c r="V27" i="1"/>
  <c r="W27" i="1"/>
  <c r="R29" i="1"/>
  <c r="S29" i="1"/>
  <c r="T29" i="1"/>
  <c r="U29" i="1"/>
  <c r="V29" i="1"/>
  <c r="W29" i="1"/>
  <c r="R31" i="1"/>
  <c r="S31" i="1"/>
  <c r="T31" i="1"/>
  <c r="U31" i="1"/>
  <c r="V31" i="1"/>
  <c r="W31" i="1"/>
  <c r="R32" i="1"/>
  <c r="S32" i="1"/>
  <c r="T32" i="1"/>
  <c r="U32" i="1"/>
  <c r="V32" i="1"/>
  <c r="W32" i="1"/>
  <c r="R33" i="1"/>
  <c r="S33" i="1"/>
  <c r="T33" i="1"/>
  <c r="U33" i="1"/>
  <c r="V33" i="1"/>
  <c r="W33" i="1"/>
  <c r="R34" i="1"/>
  <c r="S34" i="1"/>
  <c r="T34" i="1"/>
  <c r="U34" i="1"/>
  <c r="V34" i="1"/>
  <c r="W34" i="1"/>
  <c r="R36" i="1"/>
  <c r="S36" i="1"/>
  <c r="T36" i="1"/>
  <c r="U36" i="1"/>
  <c r="V36" i="1"/>
  <c r="W36" i="1"/>
  <c r="R38" i="1"/>
  <c r="S38" i="1"/>
  <c r="T38" i="1"/>
  <c r="U38" i="1"/>
  <c r="V38" i="1"/>
  <c r="W38" i="1"/>
  <c r="R39" i="1"/>
  <c r="S39" i="1"/>
  <c r="T39" i="1"/>
  <c r="U39" i="1"/>
  <c r="V39" i="1"/>
  <c r="W39" i="1"/>
  <c r="R40" i="1"/>
  <c r="S40" i="1"/>
  <c r="T40" i="1"/>
  <c r="U40" i="1"/>
  <c r="V40" i="1"/>
  <c r="W40" i="1"/>
  <c r="R42" i="1"/>
  <c r="S42" i="1"/>
  <c r="T42" i="1"/>
  <c r="U42" i="1"/>
  <c r="V42" i="1"/>
  <c r="W42" i="1"/>
  <c r="R43" i="1"/>
  <c r="S43" i="1"/>
  <c r="T43" i="1"/>
  <c r="U43" i="1"/>
  <c r="V43" i="1"/>
  <c r="W43" i="1"/>
  <c r="R44" i="1"/>
  <c r="S44" i="1"/>
  <c r="T44" i="1"/>
  <c r="U44" i="1"/>
  <c r="V44" i="1"/>
  <c r="W44" i="1"/>
  <c r="R45" i="1"/>
  <c r="S45" i="1"/>
  <c r="T45" i="1"/>
  <c r="U45" i="1"/>
  <c r="V45" i="1"/>
  <c r="W45" i="1"/>
  <c r="R46" i="1"/>
  <c r="S46" i="1"/>
  <c r="T46" i="1"/>
  <c r="U46" i="1"/>
  <c r="V46" i="1"/>
  <c r="W46" i="1"/>
  <c r="R47" i="1"/>
  <c r="S47" i="1"/>
  <c r="T47" i="1"/>
  <c r="U47" i="1"/>
  <c r="V47" i="1"/>
  <c r="W47" i="1"/>
  <c r="R48" i="1"/>
  <c r="S48" i="1"/>
  <c r="T48" i="1"/>
  <c r="U48" i="1"/>
  <c r="V48" i="1"/>
  <c r="W48" i="1"/>
  <c r="R49" i="1"/>
  <c r="S49" i="1"/>
  <c r="T49" i="1"/>
  <c r="U49" i="1"/>
  <c r="V49" i="1"/>
  <c r="W49" i="1"/>
  <c r="R50" i="1"/>
  <c r="S50" i="1"/>
  <c r="T50" i="1"/>
  <c r="U50" i="1"/>
  <c r="V50" i="1"/>
  <c r="W50" i="1"/>
  <c r="R51" i="1"/>
  <c r="S51" i="1"/>
  <c r="T51" i="1"/>
  <c r="U51" i="1"/>
  <c r="V51" i="1"/>
  <c r="W51" i="1"/>
  <c r="R52" i="1"/>
  <c r="S52" i="1"/>
  <c r="T52" i="1"/>
  <c r="U52" i="1"/>
  <c r="V52" i="1"/>
  <c r="W52" i="1"/>
  <c r="R53" i="1"/>
  <c r="S53" i="1"/>
  <c r="T53" i="1"/>
  <c r="U53" i="1"/>
  <c r="V53" i="1"/>
  <c r="W53" i="1"/>
  <c r="R54" i="1"/>
  <c r="S54" i="1"/>
  <c r="T54" i="1"/>
  <c r="U54" i="1"/>
  <c r="V54" i="1"/>
  <c r="W54" i="1"/>
  <c r="R55" i="1"/>
  <c r="S55" i="1"/>
  <c r="T55" i="1"/>
  <c r="U55" i="1"/>
  <c r="V55" i="1"/>
  <c r="W55" i="1"/>
  <c r="R56" i="1"/>
  <c r="S56" i="1"/>
  <c r="T56" i="1"/>
  <c r="U56" i="1"/>
  <c r="V56" i="1"/>
  <c r="W56" i="1"/>
  <c r="R59" i="1"/>
  <c r="S59" i="1"/>
  <c r="T59" i="1"/>
  <c r="U59" i="1"/>
  <c r="V59" i="1"/>
  <c r="W59" i="1"/>
  <c r="R62" i="1"/>
  <c r="S62" i="1"/>
  <c r="T62" i="1"/>
  <c r="U62" i="1"/>
  <c r="V62" i="1"/>
  <c r="W62" i="1"/>
  <c r="R63" i="1"/>
  <c r="S63" i="1"/>
  <c r="T63" i="1"/>
  <c r="U63" i="1"/>
  <c r="V63" i="1"/>
  <c r="W63" i="1"/>
  <c r="R65" i="1"/>
  <c r="S65" i="1"/>
  <c r="T65" i="1"/>
  <c r="U65" i="1"/>
  <c r="V65" i="1"/>
  <c r="W65" i="1"/>
  <c r="R66" i="1"/>
  <c r="S66" i="1"/>
  <c r="T66" i="1"/>
  <c r="U66" i="1"/>
  <c r="V66" i="1"/>
  <c r="W66" i="1"/>
  <c r="R67" i="1"/>
  <c r="S67" i="1"/>
  <c r="T67" i="1"/>
  <c r="U67" i="1"/>
  <c r="V67" i="1"/>
  <c r="W67" i="1"/>
  <c r="R68" i="1"/>
  <c r="S68" i="1"/>
  <c r="T68" i="1"/>
  <c r="U68" i="1"/>
  <c r="V68" i="1"/>
  <c r="W68" i="1"/>
  <c r="R69" i="1"/>
  <c r="S69" i="1"/>
  <c r="T69" i="1"/>
  <c r="U69" i="1"/>
  <c r="V69" i="1"/>
  <c r="W69" i="1"/>
  <c r="R70" i="1"/>
  <c r="S70" i="1"/>
  <c r="T70" i="1"/>
  <c r="U70" i="1"/>
  <c r="V70" i="1"/>
  <c r="W70" i="1"/>
  <c r="R71" i="1"/>
  <c r="S71" i="1"/>
  <c r="T71" i="1"/>
  <c r="U71" i="1"/>
  <c r="V71" i="1"/>
  <c r="W71" i="1"/>
  <c r="R72" i="1"/>
  <c r="S72" i="1"/>
  <c r="T72" i="1"/>
  <c r="U72" i="1"/>
  <c r="V72" i="1"/>
  <c r="W72" i="1"/>
  <c r="R73" i="1"/>
  <c r="S73" i="1"/>
  <c r="T73" i="1"/>
  <c r="U73" i="1"/>
  <c r="V73" i="1"/>
  <c r="W73" i="1"/>
  <c r="R74" i="1"/>
  <c r="S74" i="1"/>
  <c r="T74" i="1"/>
  <c r="U74" i="1"/>
  <c r="V74" i="1"/>
  <c r="W74" i="1"/>
  <c r="R76" i="1"/>
  <c r="S76" i="1"/>
  <c r="T76" i="1"/>
  <c r="U76" i="1"/>
  <c r="V76" i="1"/>
  <c r="W76" i="1"/>
  <c r="R77" i="1"/>
  <c r="S77" i="1"/>
  <c r="T77" i="1"/>
  <c r="U77" i="1"/>
  <c r="V77" i="1"/>
  <c r="W77" i="1"/>
  <c r="R78" i="1"/>
  <c r="S78" i="1"/>
  <c r="T78" i="1"/>
  <c r="U78" i="1"/>
  <c r="V78" i="1"/>
  <c r="W78" i="1"/>
  <c r="R79" i="1"/>
  <c r="S79" i="1"/>
  <c r="T79" i="1"/>
  <c r="U79" i="1"/>
  <c r="V79" i="1"/>
  <c r="W79" i="1"/>
  <c r="R80" i="1"/>
  <c r="S80" i="1"/>
  <c r="T80" i="1"/>
  <c r="U80" i="1"/>
  <c r="V80" i="1"/>
  <c r="W80" i="1"/>
  <c r="R81" i="1"/>
  <c r="S81" i="1"/>
  <c r="T81" i="1"/>
  <c r="U81" i="1"/>
  <c r="V81" i="1"/>
  <c r="W81" i="1"/>
  <c r="R82" i="1"/>
  <c r="S82" i="1"/>
  <c r="T82" i="1"/>
  <c r="U82" i="1"/>
  <c r="V82" i="1"/>
  <c r="W82" i="1"/>
  <c r="R83" i="1"/>
  <c r="S83" i="1"/>
  <c r="T83" i="1"/>
  <c r="U83" i="1"/>
  <c r="V83" i="1"/>
  <c r="W83" i="1"/>
  <c r="R85" i="1"/>
  <c r="S85" i="1"/>
  <c r="T85" i="1"/>
  <c r="U85" i="1"/>
  <c r="V85" i="1"/>
  <c r="W85" i="1"/>
  <c r="R87" i="1"/>
  <c r="S87" i="1"/>
  <c r="T87" i="1"/>
  <c r="U87" i="1"/>
  <c r="V87" i="1"/>
  <c r="W87" i="1"/>
  <c r="R88" i="1"/>
  <c r="S88" i="1"/>
  <c r="T88" i="1"/>
  <c r="U88" i="1"/>
  <c r="V88" i="1"/>
  <c r="W88" i="1"/>
  <c r="R89" i="1"/>
  <c r="S89" i="1"/>
  <c r="T89" i="1"/>
  <c r="U89" i="1"/>
  <c r="V89" i="1"/>
  <c r="W89" i="1"/>
  <c r="R92" i="1"/>
  <c r="S92" i="1"/>
  <c r="T92" i="1"/>
  <c r="U92" i="1"/>
  <c r="V92" i="1"/>
  <c r="W92" i="1"/>
  <c r="R93" i="1"/>
  <c r="S93" i="1"/>
  <c r="T93" i="1"/>
  <c r="U93" i="1"/>
  <c r="V93" i="1"/>
  <c r="W93" i="1"/>
  <c r="R94" i="1"/>
  <c r="S94" i="1"/>
  <c r="T94" i="1"/>
  <c r="U94" i="1"/>
  <c r="V94" i="1"/>
  <c r="W94" i="1"/>
  <c r="R95" i="1"/>
  <c r="S95" i="1"/>
  <c r="T95" i="1"/>
  <c r="U95" i="1"/>
  <c r="V95" i="1"/>
  <c r="W95" i="1"/>
  <c r="R97" i="1"/>
  <c r="S97" i="1"/>
  <c r="T97" i="1"/>
  <c r="U97" i="1"/>
  <c r="V97" i="1"/>
  <c r="W97" i="1"/>
  <c r="R98" i="1"/>
  <c r="S98" i="1"/>
  <c r="T98" i="1"/>
  <c r="U98" i="1"/>
  <c r="V98" i="1"/>
  <c r="W98" i="1"/>
  <c r="R101" i="1"/>
  <c r="S101" i="1"/>
  <c r="T101" i="1"/>
  <c r="U101" i="1"/>
  <c r="V101" i="1"/>
  <c r="W101" i="1"/>
  <c r="R102" i="1"/>
  <c r="S102" i="1"/>
  <c r="T102" i="1"/>
  <c r="U102" i="1"/>
  <c r="V102" i="1"/>
  <c r="W102" i="1"/>
  <c r="R104" i="1"/>
  <c r="S104" i="1"/>
  <c r="T104" i="1"/>
  <c r="U104" i="1"/>
  <c r="V104" i="1"/>
  <c r="W104" i="1"/>
  <c r="R105" i="1"/>
  <c r="S105" i="1"/>
  <c r="T105" i="1"/>
  <c r="U105" i="1"/>
  <c r="V105" i="1"/>
  <c r="W105" i="1"/>
  <c r="R106" i="1"/>
  <c r="S106" i="1"/>
  <c r="T106" i="1"/>
  <c r="U106" i="1"/>
  <c r="V106" i="1"/>
  <c r="W106" i="1"/>
  <c r="R107" i="1"/>
  <c r="S107" i="1"/>
  <c r="T107" i="1"/>
  <c r="U107" i="1"/>
  <c r="V107" i="1"/>
  <c r="W107" i="1"/>
  <c r="R108" i="1"/>
  <c r="S108" i="1"/>
  <c r="T108" i="1"/>
  <c r="U108" i="1"/>
  <c r="V108" i="1"/>
  <c r="W108" i="1"/>
  <c r="R110" i="1"/>
  <c r="S110" i="1"/>
  <c r="T110" i="1"/>
  <c r="U110" i="1"/>
  <c r="V110" i="1"/>
  <c r="W110" i="1"/>
  <c r="R111" i="1"/>
  <c r="S111" i="1"/>
  <c r="T111" i="1"/>
  <c r="U111" i="1"/>
  <c r="V111" i="1"/>
  <c r="W111" i="1"/>
  <c r="R112" i="1"/>
  <c r="S112" i="1"/>
  <c r="T112" i="1"/>
  <c r="U112" i="1"/>
  <c r="W112" i="1"/>
  <c r="R113" i="1"/>
  <c r="S113" i="1"/>
  <c r="T113" i="1"/>
  <c r="U113" i="1"/>
  <c r="V113" i="1"/>
  <c r="W113" i="1"/>
  <c r="W11" i="1"/>
  <c r="V11" i="1"/>
  <c r="U11" i="1"/>
  <c r="T11" i="1"/>
  <c r="S11" i="1"/>
  <c r="R11" i="1"/>
  <c r="Q12" i="1"/>
  <c r="Q13" i="1"/>
  <c r="Q14" i="1"/>
  <c r="Q16" i="1"/>
  <c r="Q19" i="1"/>
  <c r="Q21" i="1"/>
  <c r="Q23" i="1"/>
  <c r="Q24" i="1"/>
  <c r="Q25" i="1"/>
  <c r="Q26" i="1"/>
  <c r="Q27" i="1"/>
  <c r="Q29" i="1"/>
  <c r="Q31" i="1"/>
  <c r="Q32" i="1"/>
  <c r="Q33" i="1"/>
  <c r="Q34" i="1"/>
  <c r="Q36" i="1"/>
  <c r="Q38" i="1"/>
  <c r="Q39" i="1"/>
  <c r="Q40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9" i="1"/>
  <c r="Q62" i="1"/>
  <c r="Q63" i="1"/>
  <c r="Q65" i="1"/>
  <c r="Q66" i="1"/>
  <c r="Q67" i="1"/>
  <c r="Q68" i="1"/>
  <c r="Q69" i="1"/>
  <c r="Q70" i="1"/>
  <c r="Q71" i="1"/>
  <c r="Q72" i="1"/>
  <c r="Q73" i="1"/>
  <c r="Q74" i="1"/>
  <c r="Q76" i="1"/>
  <c r="Q77" i="1"/>
  <c r="Q78" i="1"/>
  <c r="Q79" i="1"/>
  <c r="Q80" i="1"/>
  <c r="Q81" i="1"/>
  <c r="Q82" i="1"/>
  <c r="Q83" i="1"/>
  <c r="Q85" i="1"/>
  <c r="Q87" i="1"/>
  <c r="Q88" i="1"/>
  <c r="Q89" i="1"/>
  <c r="Q92" i="1"/>
  <c r="Q93" i="1"/>
  <c r="Q94" i="1"/>
  <c r="Q95" i="1"/>
  <c r="Q97" i="1"/>
  <c r="Q98" i="1"/>
  <c r="Q101" i="1"/>
  <c r="Q102" i="1"/>
  <c r="Q104" i="1"/>
  <c r="Q105" i="1"/>
  <c r="Q106" i="1"/>
  <c r="Q107" i="1"/>
  <c r="Q108" i="1"/>
  <c r="Q110" i="1"/>
  <c r="Q111" i="1"/>
  <c r="Q112" i="1"/>
  <c r="Q114" i="1" s="1"/>
  <c r="Q113" i="1"/>
  <c r="Q11" i="1"/>
  <c r="H114" i="1"/>
  <c r="H12" i="1"/>
  <c r="H13" i="1"/>
  <c r="H14" i="1"/>
  <c r="H16" i="1"/>
  <c r="H19" i="1"/>
  <c r="H21" i="1"/>
  <c r="H23" i="1"/>
  <c r="H24" i="1"/>
  <c r="H25" i="1"/>
  <c r="H26" i="1"/>
  <c r="H27" i="1"/>
  <c r="H29" i="1"/>
  <c r="H31" i="1"/>
  <c r="H32" i="1"/>
  <c r="H33" i="1"/>
  <c r="H34" i="1"/>
  <c r="H36" i="1"/>
  <c r="H38" i="1"/>
  <c r="H39" i="1"/>
  <c r="H40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9" i="1"/>
  <c r="H62" i="1"/>
  <c r="H63" i="1"/>
  <c r="H65" i="1"/>
  <c r="H66" i="1"/>
  <c r="H67" i="1"/>
  <c r="H68" i="1"/>
  <c r="H69" i="1"/>
  <c r="H70" i="1"/>
  <c r="H71" i="1"/>
  <c r="H72" i="1"/>
  <c r="H73" i="1"/>
  <c r="H74" i="1"/>
  <c r="H76" i="1"/>
  <c r="H77" i="1"/>
  <c r="H78" i="1"/>
  <c r="H79" i="1"/>
  <c r="H80" i="1"/>
  <c r="H81" i="1"/>
  <c r="H82" i="1"/>
  <c r="H83" i="1"/>
  <c r="H85" i="1"/>
  <c r="H87" i="1"/>
  <c r="H88" i="1"/>
  <c r="H89" i="1"/>
  <c r="H92" i="1"/>
  <c r="H93" i="1"/>
  <c r="H94" i="1"/>
  <c r="H95" i="1"/>
  <c r="H97" i="1"/>
  <c r="H98" i="1"/>
  <c r="H101" i="1"/>
  <c r="H102" i="1"/>
  <c r="H104" i="1"/>
  <c r="H105" i="1"/>
  <c r="H106" i="1"/>
  <c r="H107" i="1"/>
  <c r="H108" i="1"/>
  <c r="H110" i="1"/>
  <c r="H111" i="1"/>
  <c r="H112" i="1"/>
  <c r="H113" i="1"/>
  <c r="H11" i="1"/>
  <c r="I113" i="1"/>
  <c r="I112" i="1"/>
  <c r="I111" i="1"/>
  <c r="I110" i="1"/>
  <c r="I109" i="1" s="1"/>
  <c r="I108" i="1"/>
  <c r="I107" i="1"/>
  <c r="I106" i="1"/>
  <c r="I105" i="1"/>
  <c r="I104" i="1"/>
  <c r="I103" i="1" s="1"/>
  <c r="I102" i="1"/>
  <c r="I101" i="1"/>
  <c r="I100" i="1" s="1"/>
  <c r="I99" i="1" s="1"/>
  <c r="I98" i="1"/>
  <c r="I97" i="1"/>
  <c r="I96" i="1" s="1"/>
  <c r="I95" i="1"/>
  <c r="I94" i="1"/>
  <c r="I93" i="1"/>
  <c r="I92" i="1"/>
  <c r="I91" i="1" s="1"/>
  <c r="I89" i="1"/>
  <c r="I88" i="1"/>
  <c r="I87" i="1"/>
  <c r="I86" i="1" s="1"/>
  <c r="I85" i="1"/>
  <c r="I84" i="1" s="1"/>
  <c r="I83" i="1"/>
  <c r="I82" i="1"/>
  <c r="I81" i="1"/>
  <c r="I80" i="1"/>
  <c r="I79" i="1"/>
  <c r="I78" i="1"/>
  <c r="I77" i="1"/>
  <c r="I76" i="1"/>
  <c r="I74" i="1"/>
  <c r="I73" i="1"/>
  <c r="I72" i="1"/>
  <c r="I71" i="1"/>
  <c r="I70" i="1"/>
  <c r="I69" i="1"/>
  <c r="I68" i="1"/>
  <c r="I67" i="1"/>
  <c r="I66" i="1"/>
  <c r="I65" i="1"/>
  <c r="I64" i="1" s="1"/>
  <c r="I63" i="1"/>
  <c r="I62" i="1"/>
  <c r="I61" i="1" s="1"/>
  <c r="I59" i="1"/>
  <c r="I58" i="1" s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0" i="1"/>
  <c r="I39" i="1"/>
  <c r="I38" i="1"/>
  <c r="I37" i="1" s="1"/>
  <c r="I36" i="1"/>
  <c r="I35" i="1" s="1"/>
  <c r="I34" i="1"/>
  <c r="I33" i="1"/>
  <c r="I32" i="1"/>
  <c r="I31" i="1"/>
  <c r="I30" i="1" s="1"/>
  <c r="I29" i="1"/>
  <c r="I28" i="1" s="1"/>
  <c r="I27" i="1"/>
  <c r="I26" i="1"/>
  <c r="I25" i="1"/>
  <c r="I24" i="1"/>
  <c r="I23" i="1"/>
  <c r="I22" i="1" s="1"/>
  <c r="I21" i="1"/>
  <c r="I20" i="1" s="1"/>
  <c r="I19" i="1"/>
  <c r="I18" i="1" s="1"/>
  <c r="I16" i="1"/>
  <c r="I15" i="1" s="1"/>
  <c r="I14" i="1"/>
  <c r="I13" i="1"/>
  <c r="I12" i="1"/>
  <c r="V112" i="1" l="1"/>
  <c r="V114" i="1"/>
  <c r="W114" i="1"/>
  <c r="P117" i="1"/>
  <c r="I11" i="1"/>
  <c r="I90" i="1"/>
  <c r="I41" i="1"/>
  <c r="I17" i="1" s="1"/>
  <c r="I10" i="1"/>
  <c r="I75" i="1"/>
  <c r="I60" i="1" s="1"/>
  <c r="I57" i="1" s="1"/>
</calcChain>
</file>

<file path=xl/sharedStrings.xml><?xml version="1.0" encoding="utf-8"?>
<sst xmlns="http://schemas.openxmlformats.org/spreadsheetml/2006/main" count="991" uniqueCount="328">
  <si>
    <t>Obra</t>
  </si>
  <si>
    <t>Encargos Sociais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</si>
  <si>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</si>
  <si>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</si>
  <si>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</si>
  <si>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</si>
  <si>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</si>
  <si>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</si>
  <si>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</si>
  <si>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</si>
  <si>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</si>
  <si>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</si>
  <si>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SERVIÇOS TÉCNICOS</t>
  </si>
  <si>
    <t xml:space="preserve"> 1.1 </t>
  </si>
  <si>
    <t>Próprio</t>
  </si>
  <si>
    <t>M</t>
  </si>
  <si>
    <t>UN</t>
  </si>
  <si>
    <t>SINAPI</t>
  </si>
  <si>
    <t xml:space="preserve"> 2 </t>
  </si>
  <si>
    <t>ADMINISTRAÇÃO LOCAL</t>
  </si>
  <si>
    <t xml:space="preserve"> 2.1 </t>
  </si>
  <si>
    <t xml:space="preserve"> 3 </t>
  </si>
  <si>
    <t xml:space="preserve"> 3.1 </t>
  </si>
  <si>
    <t xml:space="preserve"> 3.1.1 </t>
  </si>
  <si>
    <t>m²</t>
  </si>
  <si>
    <t xml:space="preserve"> 3.2 </t>
  </si>
  <si>
    <t xml:space="preserve"> 3.2.1 </t>
  </si>
  <si>
    <t xml:space="preserve"> 3.3 </t>
  </si>
  <si>
    <t xml:space="preserve"> 3.3.1 </t>
  </si>
  <si>
    <t xml:space="preserve"> 3.3.2 </t>
  </si>
  <si>
    <t xml:space="preserve"> 3.3.3 </t>
  </si>
  <si>
    <t>MES</t>
  </si>
  <si>
    <t xml:space="preserve"> 3.4 </t>
  </si>
  <si>
    <t xml:space="preserve"> 3.4.1 </t>
  </si>
  <si>
    <t>m³</t>
  </si>
  <si>
    <t xml:space="preserve"> 3.5 </t>
  </si>
  <si>
    <t xml:space="preserve"> 3.5.1 </t>
  </si>
  <si>
    <t xml:space="preserve"> 3.5.2 </t>
  </si>
  <si>
    <t xml:space="preserve"> 3.5.3 </t>
  </si>
  <si>
    <t xml:space="preserve"> 3.5.4 </t>
  </si>
  <si>
    <t xml:space="preserve"> 3.6 </t>
  </si>
  <si>
    <t xml:space="preserve"> 3.6.1 </t>
  </si>
  <si>
    <t>CAÇAMBA 5m³</t>
  </si>
  <si>
    <t>M²</t>
  </si>
  <si>
    <t xml:space="preserve"> 4 </t>
  </si>
  <si>
    <t xml:space="preserve"> 4.1 </t>
  </si>
  <si>
    <t xml:space="preserve"> 4.1.1 </t>
  </si>
  <si>
    <t xml:space="preserve"> 5 </t>
  </si>
  <si>
    <t xml:space="preserve"> 5.1 </t>
  </si>
  <si>
    <t xml:space="preserve"> 5.1.1 </t>
  </si>
  <si>
    <t xml:space="preserve"> 5.1.2 </t>
  </si>
  <si>
    <t xml:space="preserve"> SESC-EQP-018 </t>
  </si>
  <si>
    <t>LOCAÇÃO DE ANDAIME TIPO FACHADEIRO</t>
  </si>
  <si>
    <t>M²XMÊS</t>
  </si>
  <si>
    <t xml:space="preserve"> 6 </t>
  </si>
  <si>
    <t xml:space="preserve"> 6.1 </t>
  </si>
  <si>
    <t xml:space="preserve"> 6.1.1 </t>
  </si>
  <si>
    <t xml:space="preserve"> 7 </t>
  </si>
  <si>
    <t>UND</t>
  </si>
  <si>
    <t>Requisitos de conferência</t>
  </si>
  <si>
    <t>% propostas x referência (MAIOR 75%)</t>
  </si>
  <si>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</si>
  <si>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</si>
  <si>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</si>
  <si>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</si>
  <si>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XX,XX%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</si>
  <si>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</si>
  <si>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</si>
  <si>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</si>
  <si>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</si>
  <si>
    <t xml:space="preserve"> 103689 </t>
  </si>
  <si>
    <t>FORNECIMENTO E INSTALAÇÃO DE PLACA DE OBRA COM CHAPA GALVANIZADA E ESTRUTURA DE MADEIRA. AF_03/2022_PS</t>
  </si>
  <si>
    <t xml:space="preserve"> 98459 </t>
  </si>
  <si>
    <t>TAPUME COM TELHA METÁLICA. AF_03/2024</t>
  </si>
  <si>
    <t xml:space="preserve"> SESC-SPR-019 </t>
  </si>
  <si>
    <t>CARGA E DESCARGA MANUAL DE ENTULHO EM CAÇAMBA</t>
  </si>
  <si>
    <t>M³</t>
  </si>
  <si>
    <t>TOTAL</t>
  </si>
  <si>
    <t>INSTALAÇÕES PROVISÓRIAS E CANTEIRO DE OBRAS</t>
  </si>
  <si>
    <t>PLACA DE IDENTIFICAÇÃO DE OBRA</t>
  </si>
  <si>
    <t xml:space="preserve"> SESC-POR-001 </t>
  </si>
  <si>
    <t>PORTAO PARA TAPUME COM TELHA TRAPEZOIDAL EM ACO GALVANIZADO, ESP=0,5MM, EM ESTRUTURA DE MADEIRA, INCLUSIVE FERRAGENS</t>
  </si>
  <si>
    <t xml:space="preserve"> SESC-CAN-037 </t>
  </si>
  <si>
    <t>INSTALAÇÕES PARA CONTAINER DEPOSITO E FERRAMENTARIA COM LAVATORIO</t>
  </si>
  <si>
    <t xml:space="preserve"> SESC-CAN-035 </t>
  </si>
  <si>
    <t>INSTALAÇÕES PARA CONTAINERS TIPO ESCRITORIO</t>
  </si>
  <si>
    <t xml:space="preserve"> SESC-CAN-038 </t>
  </si>
  <si>
    <t>INSTALAÇÕES PARA CONTAINER VESTIARIO COM BANCO E ARMÁRIO</t>
  </si>
  <si>
    <t>SINALIZAÇÃO DE SEGURANÇA</t>
  </si>
  <si>
    <t xml:space="preserve"> 103697 </t>
  </si>
  <si>
    <t>FORNECIMENTO E INSTALAÇÃO DE SUPORTE DE MADEIRA PARA PLACAS DE SINALIZAÇÃO, EM BASE DE CONCRETO, COM H= DE 2,0 M E SEÇÃO DE 7,5 X 7,5 CM. AF_03/2022</t>
  </si>
  <si>
    <t xml:space="preserve"> SESC-CAN-077 </t>
  </si>
  <si>
    <t>PLACA DE SINALIZAÇÃO E ADVERTÊNCIA, INCLUINDO FORNECIMENTO, TRANSPORTE, INSTALAÇÃO E REMOÇÃO PARA OUTRO LOCAL DA OBRA (DP0301-01)</t>
  </si>
  <si>
    <t>SERVIÇOS PRELIMINARES / INFRAESTRUTURA</t>
  </si>
  <si>
    <t>DEMOLIÇÃO DE PISO DE CONCRETO, DE FORMA MECANIZADA COM MARTELETE, SEM REAPROVEITAMENTO.</t>
  </si>
  <si>
    <t xml:space="preserve"> SESC-SPR-007 </t>
  </si>
  <si>
    <t xml:space="preserve"> SESC-SPR-100 </t>
  </si>
  <si>
    <t xml:space="preserve"> 97062 </t>
  </si>
  <si>
    <t>COLOCAÇÃO DE TELA EM ANDAIME FACHADEIRO. AF_03/2024</t>
  </si>
  <si>
    <t xml:space="preserve"> 6.1.2 </t>
  </si>
  <si>
    <t xml:space="preserve">  </t>
  </si>
  <si>
    <t/>
  </si>
  <si>
    <t xml:space="preserve"> SESC-STE-922 </t>
  </si>
  <si>
    <t>VISTORIA CAUTELAR - 501M2 &lt; ÁREA CONSTRUÍDA &lt;= 2000M2</t>
  </si>
  <si>
    <t xml:space="preserve"> 1.2 </t>
  </si>
  <si>
    <t xml:space="preserve"> SESC-SEG-005 </t>
  </si>
  <si>
    <t>PROJETO  EXECUTIVO  DE  LINHA  DE  VIDA</t>
  </si>
  <si>
    <t>A1</t>
  </si>
  <si>
    <t xml:space="preserve"> 1.3 </t>
  </si>
  <si>
    <t xml:space="preserve"> SESC-STE-003 </t>
  </si>
  <si>
    <t>LAUDO VISTORIA CAUTELAR -  ÁREA CONSTRUÍDA &lt;= 100M2, INCLUSIVE EMISSÃO DE ANOTAÇÃO DE RESPONSABILIDADE TÉCNICA (ART)</t>
  </si>
  <si>
    <t xml:space="preserve"> 1.4 </t>
  </si>
  <si>
    <t xml:space="preserve"> SESC-SEG-006 </t>
  </si>
  <si>
    <t>ELABORAÇÃO E EXECUÇÃO DE LAUDO DE LINHA DE VIDA COM SUA RESPECTIVA ART INCLUINDO AVALIAÇÃO INICIAL, INSPEÇÃO VISUAL, TESTES DE CARGA FUNCIONAIS PARA AVALIAR A RESISTÊNCIA E O DESEMPENHO DOS SISTEMAS, ANÁLISE DOS DADOS COLETADOS, VERIFICAÇÃO DA CONFORMIDADE DOS SISTEMAS DE LINHA DE VIDA COM AS NORMAS E REGULAMENTOS DE SEGURANÇA APLICÁVEIS</t>
  </si>
  <si>
    <t xml:space="preserve"> SESC-ADM-031 </t>
  </si>
  <si>
    <t>ADMINISTRAÇÃO LOCAL- PARQUE AQUÁTICO DEMOLIÇÃO</t>
  </si>
  <si>
    <t>MOBILIZAÇÃO E DESMOBILIZAÇÃO DE OBRA</t>
  </si>
  <si>
    <t xml:space="preserve"> SESC-MOB-026 </t>
  </si>
  <si>
    <t>MOBILIZAÇÃO E DESMOBILIZAÇÃO DE OBRA (DEMOLIÇÃO E DESTOCA DA PISCINA DE HÓSPEDES E LANCHONETE) - REF. SETOP 0,3%: OBRAS r$1.000.000,00 A r$3.000.000,00</t>
  </si>
  <si>
    <t>TAPUMES / CERCAS / FECHAMENTOS</t>
  </si>
  <si>
    <t xml:space="preserve"> SESC-CAN-051 </t>
  </si>
  <si>
    <t>PLOTAGEM DE ADESIVO VINIL</t>
  </si>
  <si>
    <t xml:space="preserve"> 3.3.4 </t>
  </si>
  <si>
    <t xml:space="preserve"> SESC-CAN-098 </t>
  </si>
  <si>
    <t>GUARDA CORPO PROVISÓRIO PARA OBRA (FORNECIMENTO E INSTALAÇÃO)</t>
  </si>
  <si>
    <t>m</t>
  </si>
  <si>
    <t xml:space="preserve"> 3.3.5 </t>
  </si>
  <si>
    <t xml:space="preserve"> SESC-STE-035 </t>
  </si>
  <si>
    <t>EQUIPE TOPOGRÁFICA, INCLUSIVE ESTAÇÃO TOTAL</t>
  </si>
  <si>
    <t>hora</t>
  </si>
  <si>
    <t>CANTEIRO DE OBRAS</t>
  </si>
  <si>
    <t xml:space="preserve"> SESC-CAN-126 </t>
  </si>
  <si>
    <t>ADEQUAÇÃO DOS CHALES 91, 92 E 93 PARA UTILIZAÇAO COMO CANTEIRO DE OBRAS</t>
  </si>
  <si>
    <t>MOBILIÁRIOS PARA CANTEIRO DE OBRAS</t>
  </si>
  <si>
    <t xml:space="preserve"> SESC-CAN-74 </t>
  </si>
  <si>
    <t>MOBILIÁRIO PARA REFEITORIO (MARMITEIRO/BANCO/MESA/BEBEDOURO/EXTINTOR)</t>
  </si>
  <si>
    <t>CAMINHÃO PIPA</t>
  </si>
  <si>
    <t xml:space="preserve"> SESC-CAN-002 </t>
  </si>
  <si>
    <t>FORNECIMENTO DE CAMINHÃO PIPA - 10000L - INCLUINDO CARGA D'AGUA</t>
  </si>
  <si>
    <t xml:space="preserve"> 3.7 </t>
  </si>
  <si>
    <t>LAVA RODAS</t>
  </si>
  <si>
    <t xml:space="preserve"> 3.7.1 </t>
  </si>
  <si>
    <t xml:space="preserve"> SESC-CAN-099 </t>
  </si>
  <si>
    <t>LOCAÇÃO EQUIPAMENTO LAVA RODAS</t>
  </si>
  <si>
    <t>MÊS</t>
  </si>
  <si>
    <t xml:space="preserve"> 3.7.2 </t>
  </si>
  <si>
    <t xml:space="preserve"> SESC-CAN-100 </t>
  </si>
  <si>
    <t>MOBILIZAÇÃO E DESMOBILIZAÇÃO - LOCAÇÃO EQUIPAMENTO LAVA RODAS</t>
  </si>
  <si>
    <t xml:space="preserve"> 3.7.3 </t>
  </si>
  <si>
    <t xml:space="preserve"> SESC-CAN-101 </t>
  </si>
  <si>
    <t>INSTALAÇÃO - LOCAÇÃO EQUIPAMENTO LAVA RODAS</t>
  </si>
  <si>
    <t xml:space="preserve"> 3.8 </t>
  </si>
  <si>
    <t xml:space="preserve"> 3.8.1 </t>
  </si>
  <si>
    <t xml:space="preserve"> SESC-URB-055 </t>
  </si>
  <si>
    <t>CONE EM PVC H= 75 CM</t>
  </si>
  <si>
    <t xml:space="preserve"> 3.8.2 </t>
  </si>
  <si>
    <t xml:space="preserve"> SESC-CAN-003 </t>
  </si>
  <si>
    <t>Copia da SETOP (IIO-TAP-026) - TAPUME COM TELA DE POLIETILENO</t>
  </si>
  <si>
    <t xml:space="preserve"> 3.8.3 </t>
  </si>
  <si>
    <t xml:space="preserve"> SESC-CAN-428 </t>
  </si>
  <si>
    <t>ORIENTADOR  DE  TRÂNSITO  PARA  OPERAÇÃO  DE  PARE  E  SIGA</t>
  </si>
  <si>
    <t xml:space="preserve"> 3.8.4 </t>
  </si>
  <si>
    <t xml:space="preserve"> 3.8.5 </t>
  </si>
  <si>
    <t xml:space="preserve"> 3.8.6 </t>
  </si>
  <si>
    <t xml:space="preserve"> 101909 </t>
  </si>
  <si>
    <t>EXTINTOR DE INCÊNDIO PORTÁTIL COM CARGA DE PQS DE 6 KG, CLASSE BC - FORNECIMENTO E INSTALAÇÃO. AF_10/2020_PE</t>
  </si>
  <si>
    <t xml:space="preserve"> 3.8.7 </t>
  </si>
  <si>
    <t xml:space="preserve"> SESC-PCI-097 </t>
  </si>
  <si>
    <t>FORNECIMENTO E INSTALAÇÃO DE PLACA DE SINALIZAÇÃO DE EQUIPAMENTOS DE COMBATE A INCÊNDIO E ALARME.  "EXTINTOR DE INCÊNDIO". PLACA TIPO E5 (CONFORME IT-15 CORPO DE BOMBEIROS) DIMENSÃO: 30X30cm</t>
  </si>
  <si>
    <t xml:space="preserve"> 3.8.8 </t>
  </si>
  <si>
    <t xml:space="preserve"> SESC-CAN-102 </t>
  </si>
  <si>
    <t>CESTO COLETOR RESÍDUO (LIXEIRA) METÁLICO CILINDRICO DIÂMETRO 250 MM, PADRÃO SLU MC25</t>
  </si>
  <si>
    <t xml:space="preserve"> 3.8.9 </t>
  </si>
  <si>
    <t xml:space="preserve"> SESC-EQP-044 </t>
  </si>
  <si>
    <t>LINHA DE VIDA HORIZONTAL PROVISÓRIA EM CABO DE AÇO PARA CONSTRUÇÃO DE ESTRUTURAS, INCLUSIVE POSTE E PROLONGADOR, EXCLUSIVE PROJETO E ART</t>
  </si>
  <si>
    <t xml:space="preserve"> 3.8.10 </t>
  </si>
  <si>
    <t xml:space="preserve"> SESC-CAN-073 </t>
  </si>
  <si>
    <t>LOCAÇÃO MENSAL DE ESTRUTURA DE COBERTURA IMPERMEÁVEL (TENDA) INCLUSIVE MONTAGEM E FRETE.</t>
  </si>
  <si>
    <t xml:space="preserve"> 3.8.11 </t>
  </si>
  <si>
    <t xml:space="preserve"> SESC-CAN-080 </t>
  </si>
  <si>
    <t>BAIA SIMPLES PARA RESÍDUOS DA CONSTRUÇÃO CIVIL</t>
  </si>
  <si>
    <t xml:space="preserve"> 3.8.12 </t>
  </si>
  <si>
    <t xml:space="preserve"> 018050 </t>
  </si>
  <si>
    <t>SBC</t>
  </si>
  <si>
    <t>DUTO CONDUTOR DE ENTULHO COM 1 BOCA+1SUPORTE</t>
  </si>
  <si>
    <t xml:space="preserve"> 3.8.13 </t>
  </si>
  <si>
    <t xml:space="preserve"> 99060 </t>
  </si>
  <si>
    <t>LOCAÇÃO COM CAVALETE COM ALTURA DE 1,00 M - 2 UTILIZAÇÕES. AF_03/2024</t>
  </si>
  <si>
    <t xml:space="preserve"> 3.8.14 </t>
  </si>
  <si>
    <t xml:space="preserve"> SESC-EST-137 </t>
  </si>
  <si>
    <t>Copia da  SETOP (ED-50157) - FITA ZEBRADA AMARELA PARA SINALIZAÇÃO ISOLAMENTO DE ÁREA, EXCLUSIVE SUPORTE PARA SUSTENTAÇÃO, INCLUSIVE FIXAÇÃO E FORNECIMENTO</t>
  </si>
  <si>
    <t xml:space="preserve"> 3.8.15 </t>
  </si>
  <si>
    <t xml:space="preserve"> SESC-CAN-104 </t>
  </si>
  <si>
    <t>BANDEJA SALVA VIDAS, TIPO PRIMÁRIA, EM SUPORTE METÁLICO COM FORRO EM COMPENSADO RESINADO E TÁBUA, COMPRIMENTO DE 250CM COM COMPLEMENTO DE 80CM, INCLUSIVE ACESSÓRIOS DE FIXAÇÃO E INSTALAÇÃO</t>
  </si>
  <si>
    <t>LIMPEZA DO TERRENO</t>
  </si>
  <si>
    <t xml:space="preserve"> 98524 </t>
  </si>
  <si>
    <t>LIMPEZA MANUAL DE VEGETAÇÃO EM TERRENO COM ENXADA. AF_03/2024</t>
  </si>
  <si>
    <t xml:space="preserve"> 4.2 </t>
  </si>
  <si>
    <t>DEMOLIÇÕES E REMOÇOES</t>
  </si>
  <si>
    <t xml:space="preserve"> 4.2.1 </t>
  </si>
  <si>
    <t>ÁREAS EXTERNAS</t>
  </si>
  <si>
    <t xml:space="preserve"> 4.2.1.1 </t>
  </si>
  <si>
    <t xml:space="preserve"> SESC-FUN-039 </t>
  </si>
  <si>
    <t>MOBILIZAÇÃO E DESMOBILIZAÇÃO DE EQUIPAMENTO</t>
  </si>
  <si>
    <t xml:space="preserve"> 4.2.1.2 </t>
  </si>
  <si>
    <t xml:space="preserve"> SESC-DEM-022 </t>
  </si>
  <si>
    <t>DEMOLICAO DE MATERIAL DE QUALQUER NATUREZA COM ROMPEDOR HIDRAULICO ADAPTAD O A ESCAVADEIRA,INCLUSIVE EMPILHAMENTO LATERAL DENTRO DO CAN TEIRO DE SERVICO</t>
  </si>
  <si>
    <t xml:space="preserve"> 4.2.2 </t>
  </si>
  <si>
    <t>CONSTRUÇÕES EXTERNAS ANEXAS</t>
  </si>
  <si>
    <t xml:space="preserve"> 4.2.2.1 </t>
  </si>
  <si>
    <t xml:space="preserve"> SESC-SPR-051 </t>
  </si>
  <si>
    <t>RETIRADA ELETROBOMBA COM REAPROVEITAMENTO</t>
  </si>
  <si>
    <t xml:space="preserve"> 4.2.2.2 </t>
  </si>
  <si>
    <t xml:space="preserve"> 97644 </t>
  </si>
  <si>
    <t>REMOÇÃO DE PORTAS, DE FORMA MANUAL, SEM REAPROVEITAMENTO. AF_09/2023</t>
  </si>
  <si>
    <t xml:space="preserve"> 4.2.2.3 </t>
  </si>
  <si>
    <t xml:space="preserve"> 97645 </t>
  </si>
  <si>
    <t>REMOÇÃO DE JANELAS, DE FORMA MANUAL, SEM REAPROVEITAMENTO. AF_09/2023</t>
  </si>
  <si>
    <t xml:space="preserve"> 4.2.2.4 </t>
  </si>
  <si>
    <t xml:space="preserve"> 97647 </t>
  </si>
  <si>
    <t>REMOÇÃO DE TELHAS DE FIBROCIMENTO METÁLICA E CERÂMICA, DE FORMA MANUAL, SEM REAPROVEITAMENTO. AF_09/2023</t>
  </si>
  <si>
    <t xml:space="preserve"> 4.2.2.5 </t>
  </si>
  <si>
    <t xml:space="preserve"> 97650 </t>
  </si>
  <si>
    <t>REMOÇÃO DE TRAMA DE MADEIRA PARA COBERTURA, DE FORMA MANUAL, SEM REAPROVEITAMENTO. AF_09/2023</t>
  </si>
  <si>
    <t xml:space="preserve"> 4.2.2.6 </t>
  </si>
  <si>
    <t xml:space="preserve"> 97625 </t>
  </si>
  <si>
    <t>DEMOLIÇÃO DE ALVENARIA PARA QUALQUER TIPO DE BLOCO, DE FORMA MECANIZADA, SEM REAPROVEITAMENTO. AF_09/2023</t>
  </si>
  <si>
    <t xml:space="preserve"> 4.2.2.7 </t>
  </si>
  <si>
    <t xml:space="preserve"> SESC-SPR-020 </t>
  </si>
  <si>
    <t>DEMOLIÇÃO MANUAL DE CONCRETO ARMADO, INCLUSIVE AFASTAMENTO - UTILIZANDO EQUIPAMENTO</t>
  </si>
  <si>
    <t xml:space="preserve"> 4.2.2.8 </t>
  </si>
  <si>
    <t xml:space="preserve"> 4.2.2.9 </t>
  </si>
  <si>
    <t xml:space="preserve"> 104793 </t>
  </si>
  <si>
    <t>REMOÇÃO DE CABOS ELÉTRICOS, COM SEÇÃO MAIOR QUE 2,5 MM² E MENOR QUE 10 MM², DE FORMA MANUAL, SEM REAPROVEITAMENTO. AF_09/2023</t>
  </si>
  <si>
    <t xml:space="preserve"> 4.2.2.10 </t>
  </si>
  <si>
    <t xml:space="preserve"> SESC-SPR-049 </t>
  </si>
  <si>
    <t>RETIRADA ELETRODUTOS</t>
  </si>
  <si>
    <t xml:space="preserve"> 4.2.3 </t>
  </si>
  <si>
    <t>EDIFICAÇÃO PRINCIPAL</t>
  </si>
  <si>
    <t xml:space="preserve"> 4.2.3.1 </t>
  </si>
  <si>
    <t xml:space="preserve"> SESC-DEM-024 </t>
  </si>
  <si>
    <t>DEMOLIÇÃO DE REVESTIMENTO DE PEDRA (MÁRMORE, GRANITO, ARDÓSIA, ETC.), DE FORMA MECANIZADA COM MARTELETE, SEM REAPROVEITAMENTO, INCLUSIVE AFASTAMENTO E EMPILHAMENTO, EXCLUSIVE DEMOLIÇÃO DO REBOCO OU EMBOÇO, TRANSPORTE E RETIRADA DO MATERIAL DEMOLIDO</t>
  </si>
  <si>
    <t>M2</t>
  </si>
  <si>
    <t xml:space="preserve"> 4.2.3.2 </t>
  </si>
  <si>
    <t xml:space="preserve"> SESC-DEM-025 </t>
  </si>
  <si>
    <t>DEMOLIÇÃO DE ALVENARIA PARA QUALQUER TIPO DE BLOCO, DE FORMA MECANIZADA, INCLUINDO DEMOLIÇÃO DE REVESTIMENTO CERÂMICO, SEM REAPROVEITAMENTO</t>
  </si>
  <si>
    <t xml:space="preserve"> 4.2.3.3 </t>
  </si>
  <si>
    <t xml:space="preserve"> 102191 </t>
  </si>
  <si>
    <t>REMOÇÃO DE VIDRO LISO COMUM DE ESQUADRIA COM BAGUETE DE ALUMÍNIO OU PVC. AF_01/2021</t>
  </si>
  <si>
    <t xml:space="preserve"> 4.2.3.4 </t>
  </si>
  <si>
    <t xml:space="preserve"> 4.2.3.5 </t>
  </si>
  <si>
    <t xml:space="preserve"> 4.2.3.6 </t>
  </si>
  <si>
    <t xml:space="preserve"> SESC-DEM-003 </t>
  </si>
  <si>
    <t>REMOÇÃO DE GUARDA CORPO / CORRIMÃO DE FORMA MANUAL - SEM REAPROVEITAMENTO</t>
  </si>
  <si>
    <t xml:space="preserve"> 4.2.3.7 </t>
  </si>
  <si>
    <t xml:space="preserve"> SESC-HID-025 </t>
  </si>
  <si>
    <t>REMOÇÃO DE  HIDRANTE DE RECALQUE COMPLETO EM CAIXA DE ALVENARIA E ISOLAMENTO DE REDE EXISTENTE</t>
  </si>
  <si>
    <t xml:space="preserve"> 4.2.3.8 </t>
  </si>
  <si>
    <t xml:space="preserve"> 97665 </t>
  </si>
  <si>
    <t>REMOÇÃO DE LUMINÁRIAS, DE FORMA MANUAL, SEM REAPROVEITAMENTO. AF_09/2023</t>
  </si>
  <si>
    <t xml:space="preserve"> 4.2.4 </t>
  </si>
  <si>
    <t>SUPRESSÃO DE ÁRVORE / VEGETAÇÃO</t>
  </si>
  <si>
    <t xml:space="preserve"> 4.2.4.1 </t>
  </si>
  <si>
    <t xml:space="preserve"> SESC-DEM-016 </t>
  </si>
  <si>
    <t>REMOÇAO DE RAIZES (DESTOCA) REMANESCENTE DE TRONCO DE ARVORE 60CM</t>
  </si>
  <si>
    <t xml:space="preserve"> 4.2.5 </t>
  </si>
  <si>
    <t>PROTEÇÃO DO TALUDE</t>
  </si>
  <si>
    <t xml:space="preserve"> 4.2.5.1 </t>
  </si>
  <si>
    <t xml:space="preserve"> SESC-SPR-030 </t>
  </si>
  <si>
    <t>ESCAVAÇAO E CARGA MECANIZADA - EM MATERIAL DE 1ª CATEGORIA</t>
  </si>
  <si>
    <t xml:space="preserve"> 4.2.5.2 </t>
  </si>
  <si>
    <t xml:space="preserve"> SESC-REV-220 </t>
  </si>
  <si>
    <t>CHAPISCO APLICADO EM CONTENÇÃO, TRAÇO 1:3 COM PREPARO EM MISTURADOR, APLICADO COM PROJETOR PNEUMÁTICO DE ARGAMASSA PARA CHAPISCO</t>
  </si>
  <si>
    <t xml:space="preserve"> 4.2.5.3 </t>
  </si>
  <si>
    <t xml:space="preserve"> 102717 </t>
  </si>
  <si>
    <t>ENCHIMENTO DE BRITA PARA DRENO, LANÇAMENTO MECANIZADO. AF_07/2021</t>
  </si>
  <si>
    <t>EQUIPAMENTOS</t>
  </si>
  <si>
    <t>ANDAIME</t>
  </si>
  <si>
    <t xml:space="preserve"> 97063 </t>
  </si>
  <si>
    <t>MONTAGEM E DESMONTAGEM DE ANDAIME MODULAR FACHADEIRO, COM PISO METÁLICO, PARA EDIFÍCIOS COM MULTIPLOS PAVIMENTOS (EXCLUSIVE ANDAIME E LIMPEZA). AF_03/2024</t>
  </si>
  <si>
    <t xml:space="preserve"> 5.1.3 </t>
  </si>
  <si>
    <t xml:space="preserve"> 5.1.4 </t>
  </si>
  <si>
    <t xml:space="preserve"> SESC-ELE-638 </t>
  </si>
  <si>
    <t>ATERRAMENTO PARA ANDAIME</t>
  </si>
  <si>
    <t xml:space="preserve"> 5.2 </t>
  </si>
  <si>
    <t>PLATAFORMA ELEVATÓRIA ARTICULADA COM CESTO</t>
  </si>
  <si>
    <t xml:space="preserve"> 5.2.1 </t>
  </si>
  <si>
    <t xml:space="preserve"> SESC-EQP-005 </t>
  </si>
  <si>
    <t>LOCAÇÃO DE PLATAFORMA ELEVATÓRIA ARTICULADA COM CESTO, ALTURA APROXIMADA DE ATÉ 15M, INCLUSIVE OPERADOR</t>
  </si>
  <si>
    <t>UNMÊS</t>
  </si>
  <si>
    <t xml:space="preserve"> 5.2.2 </t>
  </si>
  <si>
    <t xml:space="preserve"> SESC-EQP-006 </t>
  </si>
  <si>
    <t>MOBILIZAÇÃO E DESMOBILIZAÇÃO PLATAFORMA ELEVATÓRIA ARTICULADA - ALTURA ATÉ 15M</t>
  </si>
  <si>
    <t>CARGA, DESCARGA E TRANSPORTE</t>
  </si>
  <si>
    <t>CARGA E DESCARGA</t>
  </si>
  <si>
    <t xml:space="preserve"> 100981 </t>
  </si>
  <si>
    <t>CARGA, MANOBRA E DESCARGA DE ENTULHO EM CAMINHÃO BASCULANTE 6 M³ - CARGA COM ESCAVADEIRA HIDRÁULICA  (CAÇAMBA DE 0,80 M³ / 111 HP) E DESCARGA LIVRE (UNIDADE: M3). AF_07/2020</t>
  </si>
  <si>
    <t xml:space="preserve"> 6.2 </t>
  </si>
  <si>
    <t>TRANSPORTE</t>
  </si>
  <si>
    <t xml:space="preserve"> 6.2.1 </t>
  </si>
  <si>
    <t xml:space="preserve"> SESC-SPR-001 </t>
  </si>
  <si>
    <t>TRANSPORTE DE MATERIAL DE QUALQUER NATUREZA CARRINHO DE MÃO DMT &lt;= 50 M</t>
  </si>
  <si>
    <t xml:space="preserve"> 6.2.2 </t>
  </si>
  <si>
    <t xml:space="preserve"> 100949 </t>
  </si>
  <si>
    <t>TRANSPORTE COM CAMINHÃO CARROCERIA 9T, EM VIA INTERNA (DENTRO DO CANTEIRO - UNIDADE: TXKM). AF_07/2020</t>
  </si>
  <si>
    <t>TXKM</t>
  </si>
  <si>
    <t xml:space="preserve"> 6.2.3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</si>
  <si>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</si>
  <si>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</si>
  <si>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</si>
  <si>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6.2.4 </t>
  </si>
  <si>
    <t xml:space="preserve"> 6.2.5 </t>
  </si>
  <si>
    <t xml:space="preserve"> SESC-SPR-114 </t>
  </si>
  <si>
    <t>TAXA DE RECEBIMENTO DE MATERIAL EM BOTA FORA PARA MATERIAL DE CONTAGEM</t>
  </si>
  <si>
    <t>LIMPEZA FINAL DE OBRA</t>
  </si>
  <si>
    <t xml:space="preserve"> 7.1 </t>
  </si>
  <si>
    <t xml:space="preserve"> SESC-LIP-001 </t>
  </si>
  <si>
    <t xml:space="preserve"> 7.2 </t>
  </si>
  <si>
    <t xml:space="preserve"> 7.3 </t>
  </si>
  <si>
    <t xml:space="preserve"> 7.4 </t>
  </si>
  <si>
    <t>execução de demolições complexas nas áreas externas da esplanada/deck e nos revestimentos do edifício existente, referente a reforma do parque aquático UNIDADE SESC-MG VENDA NOVA</t>
  </si>
  <si>
    <t>006001-00559_24 -  execução de demolições complexas nas áreas externas da esplanada/deck e nos revestimentos do edifício existente, referente a reforma do parque aquático UNIDADE SESC-MG VENDA NOVA</t>
  </si>
  <si>
    <t>ONERADO</t>
  </si>
  <si>
    <t>Valor Unit COM BDI</t>
  </si>
  <si>
    <t>VALOR TOTAL</t>
  </si>
  <si>
    <t>BDI PROJETOS</t>
  </si>
  <si>
    <t>BDI SERVIÇOS</t>
  </si>
  <si>
    <t>BDI DIFERENCIADO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</si>
</sst>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66">
    <xf numFmtId="0" fontId="0" fillId="0" borderId="0" xfId="0"/>
    <xf numFmtId="0" fontId="1" fillId="8" borderId="6" xfId="0" applyFont="1" applyFill="1" applyBorder="1" applyAlignment="1" applyProtection="1">
      <alignment horizontal="left" vertical="top" wrapText="1"/>
      <protection hidden="1"/>
    </xf>
    <xf numFmtId="0" fontId="1" fillId="8" borderId="7" xfId="0" applyFont="1" applyFill="1" applyBorder="1" applyAlignment="1" applyProtection="1">
      <alignment horizontal="center" vertical="top" wrapText="1"/>
      <protection hidden="1"/>
    </xf>
    <xf numFmtId="0" fontId="1" fillId="8" borderId="7" xfId="0" applyFont="1" applyFill="1" applyBorder="1" applyAlignment="1" applyProtection="1">
      <alignment horizontal="right" vertical="top" wrapText="1"/>
      <protection hidden="1"/>
    </xf>
    <xf numFmtId="0" fontId="1" fillId="8" borderId="8" xfId="0" applyFont="1" applyFill="1" applyBorder="1" applyAlignment="1" applyProtection="1">
      <alignment horizontal="right" vertical="top" wrapText="1"/>
      <protection hidden="1"/>
    </xf>
    <xf numFmtId="0" fontId="0" fillId="9" borderId="9" xfId="0" applyFill="1" applyBorder="1" applyAlignment="1" applyProtection="1">
      <alignment horizontal="center" vertical="top"/>
      <protection hidden="1"/>
    </xf>
    <xf numFmtId="10" fontId="0" fillId="9" borderId="10" xfId="1" applyNumberFormat="1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9" fillId="0" borderId="0" xfId="0" applyFont="1" applyProtection="1">
      <protection hidden="1"/>
    </xf>
    <xf numFmtId="0" fontId="0" fillId="0" borderId="12" xfId="0" applyBorder="1" applyAlignment="1" applyProtection="1">
      <alignment vertical="top"/>
      <protection hidden="1"/>
    </xf>
    <xf numFmtId="0" fontId="1" fillId="8" borderId="12" xfId="0" applyFont="1" applyFill="1" applyBorder="1" applyAlignment="1" applyProtection="1">
      <alignment horizontal="left" vertical="top" wrapText="1"/>
      <protection hidden="1"/>
    </xf>
    <xf numFmtId="0" fontId="9" fillId="0" borderId="0" xfId="0" applyFont="1" applyAlignment="1" applyProtection="1">
      <alignment horizontal="center" wrapText="1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6" fillId="7" borderId="0" xfId="0" applyFont="1" applyFill="1" applyAlignment="1" applyProtection="1">
      <alignment horizontal="left" vertical="top" wrapText="1"/>
      <protection hidden="1"/>
    </xf>
    <xf numFmtId="0" fontId="3" fillId="4" borderId="1" xfId="0" applyFont="1" applyFill="1" applyBorder="1" applyAlignment="1" applyProtection="1">
      <alignment horizontal="right" vertical="top" wrapText="1"/>
      <protection hidden="1"/>
    </xf>
    <xf numFmtId="0" fontId="7" fillId="8" borderId="0" xfId="0" applyFont="1" applyFill="1" applyAlignment="1" applyProtection="1">
      <alignment horizontal="center" vertical="top" wrapText="1"/>
      <protection hidden="1"/>
    </xf>
    <xf numFmtId="4" fontId="7" fillId="8" borderId="0" xfId="0" applyNumberFormat="1" applyFont="1" applyFill="1" applyAlignment="1" applyProtection="1">
      <alignment horizontal="center" vertical="top" wrapText="1"/>
      <protection hidden="1"/>
    </xf>
    <xf numFmtId="10" fontId="13" fillId="0" borderId="0" xfId="0" applyNumberFormat="1" applyFont="1" applyAlignment="1" applyProtection="1">
      <alignment vertical="top"/>
      <protection hidden="1"/>
    </xf>
    <xf numFmtId="0" fontId="4" fillId="5" borderId="2" xfId="0" applyFont="1" applyFill="1" applyBorder="1" applyAlignment="1" applyProtection="1">
      <alignment horizontal="right" vertical="top" wrapText="1"/>
      <protection hidden="1"/>
    </xf>
    <xf numFmtId="4" fontId="4" fillId="5" borderId="2" xfId="0" applyNumberFormat="1" applyFont="1" applyFill="1" applyBorder="1" applyAlignment="1" applyProtection="1">
      <alignment horizontal="right" vertical="top" wrapText="1"/>
      <protection hidden="1"/>
    </xf>
    <xf numFmtId="4" fontId="5" fillId="6" borderId="2" xfId="0" applyNumberFormat="1" applyFont="1" applyFill="1" applyBorder="1" applyAlignment="1" applyProtection="1">
      <alignment horizontal="right" vertical="top" wrapText="1"/>
      <protection hidden="1"/>
    </xf>
    <xf numFmtId="0" fontId="4" fillId="5" borderId="2" xfId="0" applyFont="1" applyFill="1" applyBorder="1" applyAlignment="1" applyProtection="1">
      <alignment horizontal="right" vertical="top" wrapText="1"/>
      <protection locked="0"/>
    </xf>
    <xf numFmtId="0" fontId="1" fillId="8" borderId="2" xfId="0" applyFont="1" applyFill="1" applyBorder="1" applyAlignment="1" applyProtection="1">
      <alignment horizontal="left" vertical="top" wrapText="1"/>
      <protection hidden="1"/>
    </xf>
    <xf numFmtId="0" fontId="1" fillId="8" borderId="2" xfId="0" applyFont="1" applyFill="1" applyBorder="1" applyAlignment="1" applyProtection="1">
      <alignment horizontal="right" vertical="top" wrapText="1"/>
      <protection hidden="1"/>
    </xf>
    <xf numFmtId="0" fontId="1" fillId="8" borderId="2" xfId="0" applyFont="1" applyFill="1" applyBorder="1" applyAlignment="1" applyProtection="1">
      <alignment horizontal="center" vertical="top" wrapText="1"/>
      <protection hidden="1"/>
    </xf>
    <xf numFmtId="0" fontId="4" fillId="5" borderId="2" xfId="0" applyFont="1" applyFill="1" applyBorder="1" applyAlignment="1" applyProtection="1">
      <alignment horizontal="left" vertical="top" wrapText="1"/>
      <protection hidden="1"/>
    </xf>
    <xf numFmtId="0" fontId="5" fillId="6" borderId="2" xfId="0" applyFont="1" applyFill="1" applyBorder="1" applyAlignment="1" applyProtection="1">
      <alignment horizontal="left" vertical="top" wrapText="1"/>
      <protection hidden="1"/>
    </xf>
    <xf numFmtId="0" fontId="5" fillId="6" borderId="2" xfId="0" applyFont="1" applyFill="1" applyBorder="1" applyAlignment="1" applyProtection="1">
      <alignment horizontal="right" vertical="top" wrapText="1"/>
      <protection hidden="1"/>
    </xf>
    <xf numFmtId="0" fontId="5" fillId="6" borderId="2" xfId="0" applyFont="1" applyFill="1" applyBorder="1" applyAlignment="1" applyProtection="1">
      <alignment horizontal="center" vertical="top" wrapText="1"/>
      <protection hidden="1"/>
    </xf>
    <xf numFmtId="0" fontId="13" fillId="0" borderId="12" xfId="0" applyFont="1" applyBorder="1" applyAlignment="1" applyProtection="1">
      <alignment vertical="top"/>
      <protection locked="0"/>
    </xf>
    <xf numFmtId="0" fontId="10" fillId="10" borderId="11" xfId="0" applyFont="1" applyFill="1" applyBorder="1" applyAlignment="1" applyProtection="1">
      <alignment vertical="top" wrapText="1"/>
      <protection hidden="1"/>
    </xf>
    <xf numFmtId="4" fontId="9" fillId="0" borderId="0" xfId="0" applyNumberFormat="1" applyFont="1" applyProtection="1">
      <protection hidden="1"/>
    </xf>
    <xf numFmtId="0" fontId="13" fillId="8" borderId="0" xfId="0" applyFont="1" applyFill="1" applyAlignment="1" applyProtection="1">
      <alignment horizontal="center" vertical="top" wrapText="1"/>
      <protection hidden="1"/>
    </xf>
    <xf numFmtId="4" fontId="13" fillId="8" borderId="0" xfId="0" applyNumberFormat="1" applyFont="1" applyFill="1" applyAlignment="1" applyProtection="1">
      <alignment horizontal="center" vertical="top" wrapText="1"/>
      <protection hidden="1"/>
    </xf>
    <xf numFmtId="10" fontId="9" fillId="0" borderId="0" xfId="0" applyNumberFormat="1" applyFont="1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4" fillId="5" borderId="2" xfId="0" applyFont="1" applyFill="1" applyBorder="1" applyAlignment="1" applyProtection="1">
      <alignment horizontal="center" vertical="top" wrapText="1"/>
      <protection hidden="1"/>
    </xf>
    <xf numFmtId="164" fontId="4" fillId="5" borderId="2" xfId="0" applyNumberFormat="1" applyFont="1" applyFill="1" applyBorder="1" applyAlignment="1" applyProtection="1">
      <alignment horizontal="right" vertical="top" wrapText="1"/>
      <protection hidden="1"/>
    </xf>
    <xf numFmtId="4" fontId="5" fillId="6" borderId="2" xfId="0" applyNumberFormat="1" applyFont="1" applyFill="1" applyBorder="1" applyAlignment="1" applyProtection="1">
      <alignment horizontal="right" vertical="top" wrapText="1"/>
      <protection locked="0"/>
    </xf>
    <xf numFmtId="0" fontId="4" fillId="5" borderId="2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horizontal="center" wrapText="1"/>
      <protection hidden="1"/>
    </xf>
    <xf numFmtId="0" fontId="0" fillId="0" borderId="3" xfId="0" applyBorder="1" applyAlignment="1" applyProtection="1">
      <alignment horizontal="left" vertical="top" wrapText="1"/>
      <protection hidden="1"/>
    </xf>
    <xf numFmtId="0" fontId="0" fillId="0" borderId="4" xfId="0" applyBorder="1" applyAlignment="1" applyProtection="1">
      <alignment horizontal="left" vertical="top" wrapText="1"/>
      <protection hidden="1"/>
    </xf>
    <xf numFmtId="0" fontId="0" fillId="0" borderId="5" xfId="0" applyBorder="1" applyAlignment="1" applyProtection="1">
      <alignment horizontal="left" vertical="top" wrapText="1"/>
      <protection hidden="1"/>
    </xf>
    <xf numFmtId="0" fontId="9" fillId="0" borderId="13" xfId="0" applyFont="1" applyBorder="1" applyAlignment="1" applyProtection="1">
      <alignment horizontal="center" vertical="center" wrapText="1"/>
      <protection hidden="1"/>
    </xf>
    <xf numFmtId="0" fontId="9" fillId="0" borderId="16" xfId="0" applyFont="1" applyBorder="1" applyAlignment="1" applyProtection="1">
      <alignment horizontal="center" vertical="center" wrapText="1"/>
      <protection hidden="1"/>
    </xf>
    <xf numFmtId="165" fontId="9" fillId="0" borderId="14" xfId="0" applyNumberFormat="1" applyFont="1" applyBorder="1" applyAlignment="1" applyProtection="1">
      <alignment horizontal="right" vertical="center"/>
      <protection hidden="1"/>
    </xf>
    <xf numFmtId="165" fontId="9" fillId="0" borderId="15" xfId="0" applyNumberFormat="1" applyFont="1" applyBorder="1" applyAlignment="1" applyProtection="1">
      <alignment horizontal="right" vertical="center"/>
      <protection hidden="1"/>
    </xf>
    <xf numFmtId="165" fontId="9" fillId="0" borderId="12" xfId="0" applyNumberFormat="1" applyFont="1" applyBorder="1" applyAlignment="1" applyProtection="1">
      <alignment horizontal="right" vertical="center"/>
      <protection hidden="1"/>
    </xf>
    <xf numFmtId="165" fontId="9" fillId="0" borderId="17" xfId="0" applyNumberFormat="1" applyFont="1" applyBorder="1" applyAlignment="1" applyProtection="1">
      <alignment horizontal="right" vertical="center"/>
      <protection hidden="1"/>
    </xf>
    <xf numFmtId="0" fontId="2" fillId="3" borderId="0" xfId="0" applyFont="1" applyFill="1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9" fillId="0" borderId="4" xfId="0" applyFont="1" applyBorder="1" applyAlignment="1" applyProtection="1">
      <alignment horizontal="center"/>
      <protection hidden="1"/>
    </xf>
    <xf numFmtId="0" fontId="9" fillId="0" borderId="5" xfId="0" applyFont="1" applyBorder="1" applyAlignment="1" applyProtection="1">
      <alignment horizontal="center"/>
      <protection hidden="1"/>
    </xf>
    <xf numFmtId="0" fontId="10" fillId="10" borderId="11" xfId="0" applyFont="1" applyFill="1" applyBorder="1" applyAlignment="1" applyProtection="1">
      <alignment horizontal="left" vertical="top" wrapText="1"/>
      <protection hidden="1"/>
    </xf>
    <xf numFmtId="0" fontId="0" fillId="10" borderId="11" xfId="0" applyFill="1" applyBorder="1" applyAlignment="1" applyProtection="1">
      <alignment horizontal="left" vertical="top" wrapText="1"/>
      <protection hidden="1"/>
    </xf>
    <xf numFmtId="0" fontId="10" fillId="11" borderId="0" xfId="0" applyFont="1" applyFill="1" applyAlignment="1" applyProtection="1">
      <alignment horizontal="center"/>
      <protection hidden="1"/>
    </xf>
    <xf numFmtId="0" fontId="0" fillId="11" borderId="0" xfId="0" applyFill="1" applyAlignment="1" applyProtection="1">
      <alignment horizontal="center"/>
      <protection hidden="1"/>
    </xf>
    <xf numFmtId="0" fontId="12" fillId="0" borderId="3" xfId="0" applyFont="1" applyBorder="1" applyAlignment="1" applyProtection="1">
      <alignment horizontal="center" vertical="center"/>
      <protection hidden="1"/>
    </xf>
    <xf numFmtId="0" fontId="12" fillId="0" borderId="4" xfId="0" applyFont="1" applyBorder="1" applyAlignment="1" applyProtection="1">
      <alignment horizontal="center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6" fillId="7" borderId="0" xfId="0" applyFont="1" applyFill="1" applyAlignment="1" applyProtection="1">
      <alignment horizontal="left" vertical="top" wrapText="1"/>
      <protection hidden="1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5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19"/>
  <sheetViews>
    <sheetView tabSelected="1" showOutlineSymbols="0" showWhiteSpace="0" view="pageBreakPreview" topLeftCell="G1" zoomScaleNormal="100" zoomScaleSheetLayoutView="100" workbookViewId="0">
      <selection activeCell="O16" sqref="O16"/>
    </sheetView>
  </sheetViews>
  <sheetFormatPr defaultRowHeight="14.25" x14ac:dyDescent="0.2"/>
  <cols>
    <col min="1" max="1" width="9" style="7"/>
    <col min="2" max="3" width="10" style="7" bestFit="1" customWidth="1"/>
    <col min="4" max="4" width="72.125" style="7" customWidth="1"/>
    <col min="5" max="5" width="8.75" style="7" customWidth="1"/>
    <col min="6" max="6" width="8" style="7" bestFit="1" customWidth="1"/>
    <col min="7" max="7" width="14.375" style="7" bestFit="1" customWidth="1"/>
    <col min="8" max="8" width="16.625" style="7" customWidth="1"/>
    <col min="9" max="9" width="13" style="7" hidden="1" customWidth="1"/>
    <col min="10" max="11" width="10" style="7" bestFit="1" customWidth="1"/>
    <col min="12" max="12" width="13.25" style="7" bestFit="1" customWidth="1"/>
    <col min="13" max="13" width="60" style="7" bestFit="1" customWidth="1"/>
    <col min="14" max="14" width="8" style="7" bestFit="1" customWidth="1"/>
    <col min="15" max="15" width="14.625" style="7" customWidth="1"/>
    <col min="16" max="16" width="16.625" style="7" customWidth="1"/>
    <col min="17" max="17" width="13" style="7" bestFit="1" customWidth="1"/>
    <col min="18" max="16384" width="9" style="7"/>
  </cols>
  <sheetData>
    <row r="1" spans="1:23" ht="42.75" x14ac:dyDescent="0.2">
      <c r="N1" s="57" t="s">
        <v>61</v>
      </c>
      <c r="O1" s="58"/>
      <c r="P1" s="32" t="s">
        <v>62</v>
      </c>
    </row>
    <row r="2" spans="1:23" ht="30" x14ac:dyDescent="0.25">
      <c r="E2" s="10" t="s">
        <v>325</v>
      </c>
      <c r="F2" s="10"/>
      <c r="G2" s="10" t="s">
        <v>326</v>
      </c>
      <c r="H2" s="37" t="s">
        <v>327</v>
      </c>
      <c r="J2" s="59" t="s">
        <v>63</v>
      </c>
      <c r="K2" s="60"/>
      <c r="L2" s="60"/>
      <c r="M2" s="60"/>
      <c r="N2" s="60"/>
      <c r="O2" s="60"/>
      <c r="P2" s="60"/>
      <c r="Q2" s="60"/>
    </row>
    <row r="3" spans="1:23" ht="16.5" x14ac:dyDescent="0.25">
      <c r="E3" s="36">
        <v>0.29260000000000003</v>
      </c>
      <c r="F3" s="19"/>
      <c r="G3" s="19">
        <v>0.22869999999999999</v>
      </c>
      <c r="H3" s="19">
        <v>0.15279999999999999</v>
      </c>
      <c r="J3" s="61" t="s">
        <v>64</v>
      </c>
      <c r="K3" s="62"/>
      <c r="L3" s="62"/>
      <c r="M3" s="62"/>
      <c r="N3" s="62"/>
      <c r="O3" s="62"/>
      <c r="P3" s="62"/>
      <c r="Q3" s="63"/>
    </row>
    <row r="4" spans="1:23" ht="45" x14ac:dyDescent="0.25">
      <c r="E4" s="36">
        <v>0.27589999999999998</v>
      </c>
      <c r="J4" s="8"/>
      <c r="K4" s="8"/>
      <c r="L4" s="8"/>
      <c r="M4" s="9" t="s">
        <v>0</v>
      </c>
      <c r="N4" s="10" t="s">
        <v>325</v>
      </c>
      <c r="O4" s="10"/>
      <c r="P4" s="10" t="s">
        <v>326</v>
      </c>
      <c r="Q4" s="37" t="s">
        <v>327</v>
      </c>
    </row>
    <row r="5" spans="1:23" ht="60" x14ac:dyDescent="0.2">
      <c r="J5" s="11"/>
      <c r="K5" s="11"/>
      <c r="L5" s="11"/>
      <c r="M5" s="12" t="s">
        <v>321</v>
      </c>
      <c r="N5" s="31" t="s">
        <v>65</v>
      </c>
      <c r="O5" s="31" t="s">
        <v>65</v>
      </c>
      <c r="P5" s="31" t="s">
        <v>65</v>
      </c>
      <c r="Q5" s="31" t="s">
        <v>65</v>
      </c>
    </row>
    <row r="6" spans="1:23" ht="15" x14ac:dyDescent="0.2">
      <c r="B6" s="14"/>
      <c r="C6" s="14"/>
      <c r="D6" s="14" t="s">
        <v>0</v>
      </c>
      <c r="E6" s="14" t="s">
        <v>0</v>
      </c>
      <c r="F6" s="64" t="s">
        <v>1</v>
      </c>
      <c r="G6" s="64"/>
      <c r="H6" s="14"/>
      <c r="I6" s="14"/>
    </row>
    <row r="7" spans="1:23" ht="15" hidden="1" customHeight="1" x14ac:dyDescent="0.2">
      <c r="B7" s="15"/>
      <c r="C7" s="15"/>
      <c r="D7" s="15" t="s">
        <v>320</v>
      </c>
      <c r="E7" s="15"/>
      <c r="F7" s="65" t="s">
        <v>322</v>
      </c>
      <c r="G7" s="65"/>
      <c r="H7" s="15"/>
      <c r="I7" s="15"/>
    </row>
    <row r="8" spans="1:23" ht="15" x14ac:dyDescent="0.25">
      <c r="B8" s="52" t="s">
        <v>2</v>
      </c>
      <c r="C8" s="53"/>
      <c r="D8" s="53"/>
      <c r="E8" s="53"/>
      <c r="F8" s="53"/>
      <c r="G8" s="53"/>
      <c r="H8" s="53"/>
      <c r="I8" s="53"/>
      <c r="R8" s="54" t="s">
        <v>59</v>
      </c>
      <c r="S8" s="55"/>
      <c r="T8" s="55"/>
      <c r="U8" s="55"/>
      <c r="V8" s="55"/>
      <c r="W8" s="56"/>
    </row>
    <row r="9" spans="1:23" ht="30" customHeight="1" x14ac:dyDescent="0.2">
      <c r="A9" s="24" t="s">
        <v>3</v>
      </c>
      <c r="B9" s="25" t="s">
        <v>4</v>
      </c>
      <c r="C9" s="24" t="s">
        <v>5</v>
      </c>
      <c r="D9" s="24" t="s">
        <v>6</v>
      </c>
      <c r="E9" s="26" t="s">
        <v>7</v>
      </c>
      <c r="F9" s="25" t="s">
        <v>8</v>
      </c>
      <c r="G9" s="25" t="s">
        <v>323</v>
      </c>
      <c r="H9" s="25" t="s">
        <v>324</v>
      </c>
      <c r="I9" s="25" t="s">
        <v>10</v>
      </c>
      <c r="J9" s="24" t="s">
        <v>3</v>
      </c>
      <c r="K9" s="25" t="s">
        <v>4</v>
      </c>
      <c r="L9" s="24" t="s">
        <v>5</v>
      </c>
      <c r="M9" s="24" t="s">
        <v>6</v>
      </c>
      <c r="N9" s="26" t="s">
        <v>7</v>
      </c>
      <c r="O9" s="25" t="s">
        <v>8</v>
      </c>
      <c r="P9" s="16" t="s">
        <v>9</v>
      </c>
      <c r="Q9" s="16" t="s">
        <v>10</v>
      </c>
      <c r="R9" s="1" t="s">
        <v>6</v>
      </c>
      <c r="S9" s="2" t="s">
        <v>7</v>
      </c>
      <c r="T9" s="3" t="s">
        <v>8</v>
      </c>
      <c r="U9" s="3" t="s">
        <v>9</v>
      </c>
      <c r="V9" s="3" t="s">
        <v>10</v>
      </c>
      <c r="W9" s="4" t="s">
        <v>60</v>
      </c>
    </row>
    <row r="10" spans="1:23" ht="24" customHeight="1" x14ac:dyDescent="0.2">
      <c r="A10" s="27" t="s">
        <v>11</v>
      </c>
      <c r="B10" s="27" t="s">
        <v>100</v>
      </c>
      <c r="C10" s="27"/>
      <c r="D10" s="27" t="s">
        <v>12</v>
      </c>
      <c r="E10" s="38"/>
      <c r="F10" s="20"/>
      <c r="G10" s="20" t="s">
        <v>101</v>
      </c>
      <c r="H10" s="39" t="s">
        <v>101</v>
      </c>
      <c r="I10" s="21" t="e">
        <f>TRUNC(F10 *#REF!,2)</f>
        <v>#REF!</v>
      </c>
      <c r="J10" s="27" t="s">
        <v>11</v>
      </c>
      <c r="K10" s="27" t="s">
        <v>100</v>
      </c>
      <c r="L10" s="27"/>
      <c r="M10" s="27" t="s">
        <v>12</v>
      </c>
      <c r="N10" s="38"/>
      <c r="O10" s="20"/>
      <c r="P10" s="20"/>
      <c r="Q10" s="21"/>
      <c r="R10" s="21"/>
      <c r="S10" s="5"/>
      <c r="T10" s="5"/>
      <c r="U10" s="5"/>
      <c r="V10" s="5"/>
      <c r="W10" s="6"/>
    </row>
    <row r="11" spans="1:23" ht="24" customHeight="1" x14ac:dyDescent="0.2">
      <c r="A11" s="28" t="s">
        <v>13</v>
      </c>
      <c r="B11" s="28" t="s">
        <v>102</v>
      </c>
      <c r="C11" s="28" t="s">
        <v>14</v>
      </c>
      <c r="D11" s="28" t="s">
        <v>103</v>
      </c>
      <c r="E11" s="30" t="s">
        <v>16</v>
      </c>
      <c r="F11" s="29">
        <v>2</v>
      </c>
      <c r="G11" s="22">
        <v>1055.58</v>
      </c>
      <c r="H11" s="22">
        <f>TRUNC(F11 * G11,2)</f>
        <v>2111.16</v>
      </c>
      <c r="I11" s="22" t="e">
        <f>TRUNC(F11 *#REF!,2)</f>
        <v>#REF!</v>
      </c>
      <c r="J11" s="28" t="s">
        <v>13</v>
      </c>
      <c r="K11" s="28" t="s">
        <v>102</v>
      </c>
      <c r="L11" s="28" t="s">
        <v>14</v>
      </c>
      <c r="M11" s="28" t="s">
        <v>103</v>
      </c>
      <c r="N11" s="30" t="s">
        <v>16</v>
      </c>
      <c r="O11" s="29">
        <v>2</v>
      </c>
      <c r="P11" s="40"/>
      <c r="Q11" s="22">
        <f>TRUNC(O11 * P11,2)</f>
        <v>0</v>
      </c>
      <c r="R11" s="5" t="str">
        <f>IF(D11=M11,"OK","ERRO")</f>
        <v>OK</v>
      </c>
      <c r="S11" s="5" t="str">
        <f>IF(E11=N11,"OK","ERRO")</f>
        <v>OK</v>
      </c>
      <c r="T11" s="5" t="str">
        <f>IF(F11=O11,"OK","ERRO")</f>
        <v>OK</v>
      </c>
      <c r="U11" s="5" t="str">
        <f>IF(G11&gt;=P11,"OK","ERRO")</f>
        <v>OK</v>
      </c>
      <c r="V11" s="5" t="str">
        <f>IF(Q11&lt;=H11,"OK","ERRO")</f>
        <v>OK</v>
      </c>
      <c r="W11" s="6">
        <f>IFERROR(Q11/H11,"-")</f>
        <v>0</v>
      </c>
    </row>
    <row r="12" spans="1:23" ht="26.1" customHeight="1" x14ac:dyDescent="0.2">
      <c r="A12" s="28" t="s">
        <v>104</v>
      </c>
      <c r="B12" s="28" t="s">
        <v>105</v>
      </c>
      <c r="C12" s="28" t="s">
        <v>14</v>
      </c>
      <c r="D12" s="28" t="s">
        <v>106</v>
      </c>
      <c r="E12" s="30" t="s">
        <v>107</v>
      </c>
      <c r="F12" s="29">
        <v>1</v>
      </c>
      <c r="G12" s="22">
        <v>1561.2</v>
      </c>
      <c r="H12" s="22">
        <f t="shared" ref="H12:H74" si="0">TRUNC(F12 * G12,2)</f>
        <v>1561.2</v>
      </c>
      <c r="I12" s="22" t="e">
        <f>TRUNC(F12 *#REF!,2)</f>
        <v>#REF!</v>
      </c>
      <c r="J12" s="28" t="s">
        <v>104</v>
      </c>
      <c r="K12" s="28" t="s">
        <v>105</v>
      </c>
      <c r="L12" s="28" t="s">
        <v>14</v>
      </c>
      <c r="M12" s="28" t="s">
        <v>106</v>
      </c>
      <c r="N12" s="30" t="s">
        <v>107</v>
      </c>
      <c r="O12" s="29">
        <v>1</v>
      </c>
      <c r="P12" s="40"/>
      <c r="Q12" s="22">
        <f t="shared" ref="Q12:Q74" si="1">TRUNC(O12 * P12,2)</f>
        <v>0</v>
      </c>
      <c r="R12" s="5" t="str">
        <f t="shared" ref="R12:R74" si="2">IF(D12=M12,"OK","ERRO")</f>
        <v>OK</v>
      </c>
      <c r="S12" s="5" t="str">
        <f t="shared" ref="S12:S74" si="3">IF(E12=N12,"OK","ERRO")</f>
        <v>OK</v>
      </c>
      <c r="T12" s="5" t="str">
        <f t="shared" ref="T12:T74" si="4">IF(F12=O12,"OK","ERRO")</f>
        <v>OK</v>
      </c>
      <c r="U12" s="5" t="str">
        <f t="shared" ref="U12:U74" si="5">IF(G12&gt;=P12,"OK","ERRO")</f>
        <v>OK</v>
      </c>
      <c r="V12" s="5" t="str">
        <f t="shared" ref="V12:V74" si="6">IF(Q12&lt;=H12,"OK","ERRO")</f>
        <v>OK</v>
      </c>
      <c r="W12" s="6">
        <f t="shared" ref="W12:W74" si="7">IFERROR(Q12/H12,"-")</f>
        <v>0</v>
      </c>
    </row>
    <row r="13" spans="1:23" ht="26.1" customHeight="1" x14ac:dyDescent="0.2">
      <c r="A13" s="28" t="s">
        <v>108</v>
      </c>
      <c r="B13" s="28" t="s">
        <v>109</v>
      </c>
      <c r="C13" s="28" t="s">
        <v>14</v>
      </c>
      <c r="D13" s="28" t="s">
        <v>110</v>
      </c>
      <c r="E13" s="30" t="s">
        <v>16</v>
      </c>
      <c r="F13" s="29">
        <v>1</v>
      </c>
      <c r="G13" s="22">
        <v>734.01</v>
      </c>
      <c r="H13" s="22">
        <f t="shared" si="0"/>
        <v>734.01</v>
      </c>
      <c r="I13" s="22" t="e">
        <f>TRUNC(F13 *#REF!,2)</f>
        <v>#REF!</v>
      </c>
      <c r="J13" s="28" t="s">
        <v>108</v>
      </c>
      <c r="K13" s="28" t="s">
        <v>109</v>
      </c>
      <c r="L13" s="28" t="s">
        <v>14</v>
      </c>
      <c r="M13" s="28" t="s">
        <v>110</v>
      </c>
      <c r="N13" s="30" t="s">
        <v>16</v>
      </c>
      <c r="O13" s="29">
        <v>1</v>
      </c>
      <c r="P13" s="40"/>
      <c r="Q13" s="22">
        <f t="shared" si="1"/>
        <v>0</v>
      </c>
      <c r="R13" s="5" t="str">
        <f t="shared" si="2"/>
        <v>OK</v>
      </c>
      <c r="S13" s="5" t="str">
        <f t="shared" si="3"/>
        <v>OK</v>
      </c>
      <c r="T13" s="5" t="str">
        <f t="shared" si="4"/>
        <v>OK</v>
      </c>
      <c r="U13" s="5" t="str">
        <f t="shared" si="5"/>
        <v>OK</v>
      </c>
      <c r="V13" s="5" t="str">
        <f t="shared" si="6"/>
        <v>OK</v>
      </c>
      <c r="W13" s="6">
        <f t="shared" si="7"/>
        <v>0</v>
      </c>
    </row>
    <row r="14" spans="1:23" ht="39" customHeight="1" x14ac:dyDescent="0.2">
      <c r="A14" s="28" t="s">
        <v>111</v>
      </c>
      <c r="B14" s="28" t="s">
        <v>112</v>
      </c>
      <c r="C14" s="28" t="s">
        <v>14</v>
      </c>
      <c r="D14" s="28" t="s">
        <v>113</v>
      </c>
      <c r="E14" s="30" t="s">
        <v>58</v>
      </c>
      <c r="F14" s="29">
        <v>1</v>
      </c>
      <c r="G14" s="22">
        <v>1887.66</v>
      </c>
      <c r="H14" s="22">
        <f t="shared" si="0"/>
        <v>1887.66</v>
      </c>
      <c r="I14" s="22" t="e">
        <f>TRUNC(F14 *#REF!,2)</f>
        <v>#REF!</v>
      </c>
      <c r="J14" s="28" t="s">
        <v>111</v>
      </c>
      <c r="K14" s="28" t="s">
        <v>112</v>
      </c>
      <c r="L14" s="28" t="s">
        <v>14</v>
      </c>
      <c r="M14" s="28" t="s">
        <v>113</v>
      </c>
      <c r="N14" s="30" t="s">
        <v>58</v>
      </c>
      <c r="O14" s="29">
        <v>1</v>
      </c>
      <c r="P14" s="40"/>
      <c r="Q14" s="22">
        <f t="shared" si="1"/>
        <v>0</v>
      </c>
      <c r="R14" s="5" t="str">
        <f t="shared" si="2"/>
        <v>OK</v>
      </c>
      <c r="S14" s="5" t="str">
        <f t="shared" si="3"/>
        <v>OK</v>
      </c>
      <c r="T14" s="5" t="str">
        <f t="shared" si="4"/>
        <v>OK</v>
      </c>
      <c r="U14" s="5" t="str">
        <f t="shared" si="5"/>
        <v>OK</v>
      </c>
      <c r="V14" s="5" t="str">
        <f t="shared" si="6"/>
        <v>OK</v>
      </c>
      <c r="W14" s="6">
        <f t="shared" si="7"/>
        <v>0</v>
      </c>
    </row>
    <row r="15" spans="1:23" ht="24" customHeight="1" x14ac:dyDescent="0.2">
      <c r="A15" s="27" t="s">
        <v>18</v>
      </c>
      <c r="B15" s="27" t="s">
        <v>100</v>
      </c>
      <c r="C15" s="27"/>
      <c r="D15" s="27" t="s">
        <v>19</v>
      </c>
      <c r="E15" s="38"/>
      <c r="F15" s="20"/>
      <c r="G15" s="20" t="s">
        <v>101</v>
      </c>
      <c r="H15" s="22"/>
      <c r="I15" s="21" t="e">
        <f>TRUNC(F15 *#REF!,2)</f>
        <v>#REF!</v>
      </c>
      <c r="J15" s="27" t="s">
        <v>18</v>
      </c>
      <c r="K15" s="27" t="s">
        <v>100</v>
      </c>
      <c r="L15" s="27"/>
      <c r="M15" s="27" t="s">
        <v>19</v>
      </c>
      <c r="N15" s="38"/>
      <c r="O15" s="20"/>
      <c r="P15" s="23"/>
      <c r="Q15" s="20"/>
      <c r="R15" s="20"/>
      <c r="S15" s="20"/>
      <c r="T15" s="20"/>
      <c r="U15" s="20"/>
      <c r="V15" s="20"/>
      <c r="W15" s="20"/>
    </row>
    <row r="16" spans="1:23" ht="26.1" customHeight="1" x14ac:dyDescent="0.2">
      <c r="A16" s="28" t="s">
        <v>20</v>
      </c>
      <c r="B16" s="28" t="s">
        <v>114</v>
      </c>
      <c r="C16" s="28" t="s">
        <v>14</v>
      </c>
      <c r="D16" s="28" t="s">
        <v>115</v>
      </c>
      <c r="E16" s="30" t="s">
        <v>16</v>
      </c>
      <c r="F16" s="29">
        <v>1</v>
      </c>
      <c r="G16" s="22">
        <v>383137.8</v>
      </c>
      <c r="H16" s="22">
        <f t="shared" si="0"/>
        <v>383137.8</v>
      </c>
      <c r="I16" s="22" t="e">
        <f>TRUNC(F16 *#REF!,2)</f>
        <v>#REF!</v>
      </c>
      <c r="J16" s="28" t="s">
        <v>20</v>
      </c>
      <c r="K16" s="28" t="s">
        <v>114</v>
      </c>
      <c r="L16" s="28" t="s">
        <v>14</v>
      </c>
      <c r="M16" s="28" t="s">
        <v>115</v>
      </c>
      <c r="N16" s="30" t="s">
        <v>16</v>
      </c>
      <c r="O16" s="29">
        <v>1</v>
      </c>
      <c r="P16" s="40"/>
      <c r="Q16" s="22">
        <f t="shared" si="1"/>
        <v>0</v>
      </c>
      <c r="R16" s="5" t="str">
        <f t="shared" si="2"/>
        <v>OK</v>
      </c>
      <c r="S16" s="5" t="str">
        <f t="shared" si="3"/>
        <v>OK</v>
      </c>
      <c r="T16" s="5" t="str">
        <f t="shared" si="4"/>
        <v>OK</v>
      </c>
      <c r="U16" s="5" t="str">
        <f t="shared" si="5"/>
        <v>OK</v>
      </c>
      <c r="V16" s="5" t="str">
        <f t="shared" si="6"/>
        <v>OK</v>
      </c>
      <c r="W16" s="6">
        <f t="shared" si="7"/>
        <v>0</v>
      </c>
    </row>
    <row r="17" spans="1:23" ht="26.1" customHeight="1" x14ac:dyDescent="0.2">
      <c r="A17" s="27" t="s">
        <v>21</v>
      </c>
      <c r="B17" s="27" t="s">
        <v>100</v>
      </c>
      <c r="C17" s="27"/>
      <c r="D17" s="27" t="s">
        <v>78</v>
      </c>
      <c r="E17" s="38"/>
      <c r="F17" s="20"/>
      <c r="G17" s="21"/>
      <c r="H17" s="22"/>
      <c r="I17" s="21" t="e">
        <f>TRUNC(F17 *#REF!,2)</f>
        <v>#REF!</v>
      </c>
      <c r="J17" s="27" t="s">
        <v>21</v>
      </c>
      <c r="K17" s="27" t="s">
        <v>100</v>
      </c>
      <c r="L17" s="27"/>
      <c r="M17" s="27" t="s">
        <v>78</v>
      </c>
      <c r="N17" s="38"/>
      <c r="O17" s="20"/>
      <c r="P17" s="23"/>
      <c r="Q17" s="20"/>
      <c r="R17" s="20"/>
      <c r="S17" s="20"/>
      <c r="T17" s="20"/>
      <c r="U17" s="20"/>
      <c r="V17" s="20"/>
      <c r="W17" s="20"/>
    </row>
    <row r="18" spans="1:23" ht="26.1" customHeight="1" x14ac:dyDescent="0.2">
      <c r="A18" s="27" t="s">
        <v>22</v>
      </c>
      <c r="B18" s="27" t="s">
        <v>100</v>
      </c>
      <c r="C18" s="27"/>
      <c r="D18" s="27" t="s">
        <v>79</v>
      </c>
      <c r="E18" s="38"/>
      <c r="F18" s="20"/>
      <c r="G18" s="21"/>
      <c r="H18" s="22"/>
      <c r="I18" s="21" t="e">
        <f>TRUNC(F18 *#REF!,2)</f>
        <v>#REF!</v>
      </c>
      <c r="J18" s="27" t="s">
        <v>22</v>
      </c>
      <c r="K18" s="27" t="s">
        <v>100</v>
      </c>
      <c r="L18" s="27"/>
      <c r="M18" s="27" t="s">
        <v>79</v>
      </c>
      <c r="N18" s="38"/>
      <c r="O18" s="20"/>
      <c r="P18" s="23"/>
      <c r="Q18" s="20"/>
      <c r="R18" s="20"/>
      <c r="S18" s="20"/>
      <c r="T18" s="20"/>
      <c r="U18" s="20"/>
      <c r="V18" s="20"/>
      <c r="W18" s="20"/>
    </row>
    <row r="19" spans="1:23" ht="78" customHeight="1" x14ac:dyDescent="0.2">
      <c r="A19" s="28" t="s">
        <v>23</v>
      </c>
      <c r="B19" s="28" t="s">
        <v>70</v>
      </c>
      <c r="C19" s="28" t="s">
        <v>17</v>
      </c>
      <c r="D19" s="28" t="s">
        <v>71</v>
      </c>
      <c r="E19" s="30" t="s">
        <v>24</v>
      </c>
      <c r="F19" s="29">
        <v>4.5</v>
      </c>
      <c r="G19" s="22">
        <v>615.01</v>
      </c>
      <c r="H19" s="22">
        <f t="shared" si="0"/>
        <v>2767.54</v>
      </c>
      <c r="I19" s="22" t="e">
        <f>TRUNC(F19 *#REF!,2)</f>
        <v>#REF!</v>
      </c>
      <c r="J19" s="28" t="s">
        <v>23</v>
      </c>
      <c r="K19" s="28" t="s">
        <v>70</v>
      </c>
      <c r="L19" s="28" t="s">
        <v>17</v>
      </c>
      <c r="M19" s="28" t="s">
        <v>71</v>
      </c>
      <c r="N19" s="30" t="s">
        <v>24</v>
      </c>
      <c r="O19" s="29">
        <v>4.5</v>
      </c>
      <c r="P19" s="40"/>
      <c r="Q19" s="22">
        <f t="shared" si="1"/>
        <v>0</v>
      </c>
      <c r="R19" s="5" t="str">
        <f t="shared" si="2"/>
        <v>OK</v>
      </c>
      <c r="S19" s="5" t="str">
        <f t="shared" si="3"/>
        <v>OK</v>
      </c>
      <c r="T19" s="5" t="str">
        <f t="shared" si="4"/>
        <v>OK</v>
      </c>
      <c r="U19" s="5" t="str">
        <f t="shared" si="5"/>
        <v>OK</v>
      </c>
      <c r="V19" s="5" t="str">
        <f t="shared" si="6"/>
        <v>OK</v>
      </c>
      <c r="W19" s="6">
        <f t="shared" si="7"/>
        <v>0</v>
      </c>
    </row>
    <row r="20" spans="1:23" ht="24" customHeight="1" x14ac:dyDescent="0.2">
      <c r="A20" s="27" t="s">
        <v>25</v>
      </c>
      <c r="B20" s="27" t="s">
        <v>100</v>
      </c>
      <c r="C20" s="27"/>
      <c r="D20" s="27" t="s">
        <v>116</v>
      </c>
      <c r="E20" s="38"/>
      <c r="F20" s="20"/>
      <c r="G20" s="21"/>
      <c r="H20" s="22"/>
      <c r="I20" s="21" t="e">
        <f>TRUNC(F20 *#REF!,2)</f>
        <v>#REF!</v>
      </c>
      <c r="J20" s="27" t="s">
        <v>25</v>
      </c>
      <c r="K20" s="27" t="s">
        <v>100</v>
      </c>
      <c r="L20" s="27"/>
      <c r="M20" s="27" t="s">
        <v>116</v>
      </c>
      <c r="N20" s="38"/>
      <c r="O20" s="20"/>
      <c r="P20" s="23"/>
      <c r="Q20" s="20"/>
      <c r="R20" s="20"/>
      <c r="S20" s="20"/>
      <c r="T20" s="20"/>
      <c r="U20" s="20"/>
      <c r="V20" s="20"/>
      <c r="W20" s="20"/>
    </row>
    <row r="21" spans="1:23" ht="24" customHeight="1" x14ac:dyDescent="0.2">
      <c r="A21" s="28" t="s">
        <v>26</v>
      </c>
      <c r="B21" s="28" t="s">
        <v>117</v>
      </c>
      <c r="C21" s="28" t="s">
        <v>14</v>
      </c>
      <c r="D21" s="28" t="s">
        <v>118</v>
      </c>
      <c r="E21" s="30" t="s">
        <v>16</v>
      </c>
      <c r="F21" s="29">
        <v>1</v>
      </c>
      <c r="G21" s="22">
        <v>5870.58</v>
      </c>
      <c r="H21" s="22">
        <f t="shared" si="0"/>
        <v>5870.58</v>
      </c>
      <c r="I21" s="22" t="e">
        <f>TRUNC(F21 *#REF!,2)</f>
        <v>#REF!</v>
      </c>
      <c r="J21" s="28" t="s">
        <v>26</v>
      </c>
      <c r="K21" s="28" t="s">
        <v>117</v>
      </c>
      <c r="L21" s="28" t="s">
        <v>14</v>
      </c>
      <c r="M21" s="28" t="s">
        <v>118</v>
      </c>
      <c r="N21" s="30" t="s">
        <v>16</v>
      </c>
      <c r="O21" s="29">
        <v>1</v>
      </c>
      <c r="P21" s="40"/>
      <c r="Q21" s="22">
        <f t="shared" si="1"/>
        <v>0</v>
      </c>
      <c r="R21" s="5" t="str">
        <f t="shared" si="2"/>
        <v>OK</v>
      </c>
      <c r="S21" s="5" t="str">
        <f t="shared" si="3"/>
        <v>OK</v>
      </c>
      <c r="T21" s="5" t="str">
        <f t="shared" si="4"/>
        <v>OK</v>
      </c>
      <c r="U21" s="5" t="str">
        <f t="shared" si="5"/>
        <v>OK</v>
      </c>
      <c r="V21" s="5" t="str">
        <f t="shared" si="6"/>
        <v>OK</v>
      </c>
      <c r="W21" s="6">
        <f t="shared" si="7"/>
        <v>0</v>
      </c>
    </row>
    <row r="22" spans="1:23" ht="26.1" customHeight="1" x14ac:dyDescent="0.2">
      <c r="A22" s="27" t="s">
        <v>27</v>
      </c>
      <c r="B22" s="27" t="s">
        <v>100</v>
      </c>
      <c r="C22" s="27"/>
      <c r="D22" s="27" t="s">
        <v>119</v>
      </c>
      <c r="E22" s="38"/>
      <c r="F22" s="20"/>
      <c r="G22" s="21"/>
      <c r="H22" s="22"/>
      <c r="I22" s="21" t="e">
        <f>TRUNC(F22 *#REF!,2)</f>
        <v>#REF!</v>
      </c>
      <c r="J22" s="27" t="s">
        <v>27</v>
      </c>
      <c r="K22" s="27" t="s">
        <v>100</v>
      </c>
      <c r="L22" s="27"/>
      <c r="M22" s="27" t="s">
        <v>119</v>
      </c>
      <c r="N22" s="38"/>
      <c r="O22" s="20"/>
      <c r="P22" s="23"/>
      <c r="Q22" s="22"/>
      <c r="R22" s="5" t="str">
        <f t="shared" si="2"/>
        <v>OK</v>
      </c>
      <c r="S22" s="5" t="str">
        <f t="shared" si="3"/>
        <v>OK</v>
      </c>
      <c r="T22" s="5" t="str">
        <f t="shared" si="4"/>
        <v>OK</v>
      </c>
      <c r="U22" s="5" t="str">
        <f t="shared" si="5"/>
        <v>OK</v>
      </c>
      <c r="V22" s="5" t="str">
        <f t="shared" si="6"/>
        <v>OK</v>
      </c>
      <c r="W22" s="6" t="str">
        <f t="shared" si="7"/>
        <v>-</v>
      </c>
    </row>
    <row r="23" spans="1:23" ht="26.1" customHeight="1" x14ac:dyDescent="0.2">
      <c r="A23" s="28" t="s">
        <v>28</v>
      </c>
      <c r="B23" s="28" t="s">
        <v>72</v>
      </c>
      <c r="C23" s="28" t="s">
        <v>17</v>
      </c>
      <c r="D23" s="28" t="s">
        <v>73</v>
      </c>
      <c r="E23" s="30" t="s">
        <v>24</v>
      </c>
      <c r="F23" s="29">
        <v>634.70000000000005</v>
      </c>
      <c r="G23" s="22">
        <v>97.79</v>
      </c>
      <c r="H23" s="22">
        <f t="shared" si="0"/>
        <v>62067.31</v>
      </c>
      <c r="I23" s="22" t="e">
        <f>TRUNC(F23 *#REF!,2)</f>
        <v>#REF!</v>
      </c>
      <c r="J23" s="28" t="s">
        <v>28</v>
      </c>
      <c r="K23" s="28" t="s">
        <v>72</v>
      </c>
      <c r="L23" s="28" t="s">
        <v>17</v>
      </c>
      <c r="M23" s="28" t="s">
        <v>73</v>
      </c>
      <c r="N23" s="30" t="s">
        <v>24</v>
      </c>
      <c r="O23" s="29">
        <v>634.70000000000005</v>
      </c>
      <c r="P23" s="40"/>
      <c r="Q23" s="22">
        <f t="shared" si="1"/>
        <v>0</v>
      </c>
      <c r="R23" s="5" t="str">
        <f t="shared" si="2"/>
        <v>OK</v>
      </c>
      <c r="S23" s="5" t="str">
        <f t="shared" si="3"/>
        <v>OK</v>
      </c>
      <c r="T23" s="5" t="str">
        <f t="shared" si="4"/>
        <v>OK</v>
      </c>
      <c r="U23" s="5" t="str">
        <f t="shared" si="5"/>
        <v>OK</v>
      </c>
      <c r="V23" s="5" t="str">
        <f t="shared" si="6"/>
        <v>OK</v>
      </c>
      <c r="W23" s="6">
        <f t="shared" si="7"/>
        <v>0</v>
      </c>
    </row>
    <row r="24" spans="1:23" ht="26.1" customHeight="1" x14ac:dyDescent="0.2">
      <c r="A24" s="28" t="s">
        <v>29</v>
      </c>
      <c r="B24" s="28" t="s">
        <v>80</v>
      </c>
      <c r="C24" s="28" t="s">
        <v>14</v>
      </c>
      <c r="D24" s="28" t="s">
        <v>81</v>
      </c>
      <c r="E24" s="30" t="s">
        <v>24</v>
      </c>
      <c r="F24" s="29">
        <v>11</v>
      </c>
      <c r="G24" s="22">
        <v>140.21</v>
      </c>
      <c r="H24" s="22">
        <f t="shared" si="0"/>
        <v>1542.31</v>
      </c>
      <c r="I24" s="22" t="e">
        <f>TRUNC(F24 *#REF!,2)</f>
        <v>#REF!</v>
      </c>
      <c r="J24" s="28" t="s">
        <v>29</v>
      </c>
      <c r="K24" s="28" t="s">
        <v>80</v>
      </c>
      <c r="L24" s="28" t="s">
        <v>14</v>
      </c>
      <c r="M24" s="28" t="s">
        <v>81</v>
      </c>
      <c r="N24" s="30" t="s">
        <v>24</v>
      </c>
      <c r="O24" s="29">
        <v>11</v>
      </c>
      <c r="P24" s="40"/>
      <c r="Q24" s="22">
        <f t="shared" si="1"/>
        <v>0</v>
      </c>
      <c r="R24" s="5" t="str">
        <f t="shared" si="2"/>
        <v>OK</v>
      </c>
      <c r="S24" s="5" t="str">
        <f t="shared" si="3"/>
        <v>OK</v>
      </c>
      <c r="T24" s="5" t="str">
        <f t="shared" si="4"/>
        <v>OK</v>
      </c>
      <c r="U24" s="5" t="str">
        <f t="shared" si="5"/>
        <v>OK</v>
      </c>
      <c r="V24" s="5" t="str">
        <f t="shared" si="6"/>
        <v>OK</v>
      </c>
      <c r="W24" s="6">
        <f t="shared" si="7"/>
        <v>0</v>
      </c>
    </row>
    <row r="25" spans="1:23" ht="26.1" customHeight="1" x14ac:dyDescent="0.2">
      <c r="A25" s="28" t="s">
        <v>30</v>
      </c>
      <c r="B25" s="28" t="s">
        <v>120</v>
      </c>
      <c r="C25" s="28" t="s">
        <v>14</v>
      </c>
      <c r="D25" s="28" t="s">
        <v>121</v>
      </c>
      <c r="E25" s="30" t="s">
        <v>43</v>
      </c>
      <c r="F25" s="29">
        <v>211.56</v>
      </c>
      <c r="G25" s="22">
        <v>289.87</v>
      </c>
      <c r="H25" s="22">
        <f t="shared" si="0"/>
        <v>61324.89</v>
      </c>
      <c r="I25" s="22" t="e">
        <f>TRUNC(F25 *#REF!,2)</f>
        <v>#REF!</v>
      </c>
      <c r="J25" s="28" t="s">
        <v>30</v>
      </c>
      <c r="K25" s="28" t="s">
        <v>120</v>
      </c>
      <c r="L25" s="28" t="s">
        <v>14</v>
      </c>
      <c r="M25" s="28" t="s">
        <v>121</v>
      </c>
      <c r="N25" s="30" t="s">
        <v>43</v>
      </c>
      <c r="O25" s="29">
        <v>211.56</v>
      </c>
      <c r="P25" s="40"/>
      <c r="Q25" s="22">
        <f t="shared" si="1"/>
        <v>0</v>
      </c>
      <c r="R25" s="5" t="str">
        <f t="shared" si="2"/>
        <v>OK</v>
      </c>
      <c r="S25" s="5" t="str">
        <f t="shared" si="3"/>
        <v>OK</v>
      </c>
      <c r="T25" s="5" t="str">
        <f t="shared" si="4"/>
        <v>OK</v>
      </c>
      <c r="U25" s="5" t="str">
        <f t="shared" si="5"/>
        <v>OK</v>
      </c>
      <c r="V25" s="5" t="str">
        <f t="shared" si="6"/>
        <v>OK</v>
      </c>
      <c r="W25" s="6">
        <f t="shared" si="7"/>
        <v>0</v>
      </c>
    </row>
    <row r="26" spans="1:23" ht="26.1" customHeight="1" x14ac:dyDescent="0.2">
      <c r="A26" s="28" t="s">
        <v>122</v>
      </c>
      <c r="B26" s="28" t="s">
        <v>123</v>
      </c>
      <c r="C26" s="28" t="s">
        <v>14</v>
      </c>
      <c r="D26" s="28" t="s">
        <v>124</v>
      </c>
      <c r="E26" s="30" t="s">
        <v>125</v>
      </c>
      <c r="F26" s="29">
        <v>210.88</v>
      </c>
      <c r="G26" s="22">
        <v>33.130000000000003</v>
      </c>
      <c r="H26" s="22">
        <f t="shared" si="0"/>
        <v>6986.45</v>
      </c>
      <c r="I26" s="22" t="e">
        <f>TRUNC(F26 *#REF!,2)</f>
        <v>#REF!</v>
      </c>
      <c r="J26" s="28" t="s">
        <v>122</v>
      </c>
      <c r="K26" s="28" t="s">
        <v>123</v>
      </c>
      <c r="L26" s="28" t="s">
        <v>14</v>
      </c>
      <c r="M26" s="28" t="s">
        <v>124</v>
      </c>
      <c r="N26" s="30" t="s">
        <v>125</v>
      </c>
      <c r="O26" s="29">
        <v>210.88</v>
      </c>
      <c r="P26" s="40"/>
      <c r="Q26" s="22">
        <f t="shared" si="1"/>
        <v>0</v>
      </c>
      <c r="R26" s="5" t="str">
        <f t="shared" si="2"/>
        <v>OK</v>
      </c>
      <c r="S26" s="5" t="str">
        <f t="shared" si="3"/>
        <v>OK</v>
      </c>
      <c r="T26" s="5" t="str">
        <f t="shared" si="4"/>
        <v>OK</v>
      </c>
      <c r="U26" s="5" t="str">
        <f t="shared" si="5"/>
        <v>OK</v>
      </c>
      <c r="V26" s="5" t="str">
        <f t="shared" si="6"/>
        <v>OK</v>
      </c>
      <c r="W26" s="6">
        <f t="shared" si="7"/>
        <v>0</v>
      </c>
    </row>
    <row r="27" spans="1:23" ht="65.099999999999994" customHeight="1" x14ac:dyDescent="0.2">
      <c r="A27" s="28" t="s">
        <v>126</v>
      </c>
      <c r="B27" s="28" t="s">
        <v>127</v>
      </c>
      <c r="C27" s="28" t="s">
        <v>14</v>
      </c>
      <c r="D27" s="28" t="s">
        <v>128</v>
      </c>
      <c r="E27" s="30" t="s">
        <v>129</v>
      </c>
      <c r="F27" s="29">
        <v>100</v>
      </c>
      <c r="G27" s="22">
        <v>86.38</v>
      </c>
      <c r="H27" s="22">
        <f t="shared" si="0"/>
        <v>8638</v>
      </c>
      <c r="I27" s="22" t="e">
        <f>TRUNC(F27 *#REF!,2)</f>
        <v>#REF!</v>
      </c>
      <c r="J27" s="28" t="s">
        <v>126</v>
      </c>
      <c r="K27" s="28" t="s">
        <v>127</v>
      </c>
      <c r="L27" s="28" t="s">
        <v>14</v>
      </c>
      <c r="M27" s="28" t="s">
        <v>128</v>
      </c>
      <c r="N27" s="30" t="s">
        <v>129</v>
      </c>
      <c r="O27" s="29">
        <v>100</v>
      </c>
      <c r="P27" s="40"/>
      <c r="Q27" s="22">
        <f t="shared" si="1"/>
        <v>0</v>
      </c>
      <c r="R27" s="5" t="str">
        <f t="shared" si="2"/>
        <v>OK</v>
      </c>
      <c r="S27" s="5" t="str">
        <f t="shared" si="3"/>
        <v>OK</v>
      </c>
      <c r="T27" s="5" t="str">
        <f t="shared" si="4"/>
        <v>OK</v>
      </c>
      <c r="U27" s="5" t="str">
        <f t="shared" si="5"/>
        <v>OK</v>
      </c>
      <c r="V27" s="5" t="str">
        <f t="shared" si="6"/>
        <v>OK</v>
      </c>
      <c r="W27" s="6">
        <f t="shared" si="7"/>
        <v>0</v>
      </c>
    </row>
    <row r="28" spans="1:23" ht="65.099999999999994" customHeight="1" x14ac:dyDescent="0.2">
      <c r="A28" s="27" t="s">
        <v>32</v>
      </c>
      <c r="B28" s="27" t="s">
        <v>100</v>
      </c>
      <c r="C28" s="27"/>
      <c r="D28" s="27" t="s">
        <v>130</v>
      </c>
      <c r="E28" s="38"/>
      <c r="F28" s="20"/>
      <c r="G28" s="21"/>
      <c r="H28" s="22"/>
      <c r="I28" s="21" t="e">
        <f>TRUNC(F28 *#REF!,2)</f>
        <v>#REF!</v>
      </c>
      <c r="J28" s="27" t="s">
        <v>32</v>
      </c>
      <c r="K28" s="27" t="s">
        <v>100</v>
      </c>
      <c r="L28" s="27"/>
      <c r="M28" s="27" t="s">
        <v>130</v>
      </c>
      <c r="N28" s="38"/>
      <c r="O28" s="20"/>
      <c r="P28" s="23"/>
      <c r="Q28" s="20"/>
      <c r="R28" s="20"/>
      <c r="S28" s="20"/>
      <c r="T28" s="20"/>
      <c r="U28" s="20"/>
      <c r="V28" s="20"/>
      <c r="W28" s="20"/>
    </row>
    <row r="29" spans="1:23" ht="24" customHeight="1" x14ac:dyDescent="0.2">
      <c r="A29" s="28" t="s">
        <v>33</v>
      </c>
      <c r="B29" s="28" t="s">
        <v>131</v>
      </c>
      <c r="C29" s="28" t="s">
        <v>14</v>
      </c>
      <c r="D29" s="28" t="s">
        <v>132</v>
      </c>
      <c r="E29" s="30" t="s">
        <v>16</v>
      </c>
      <c r="F29" s="29">
        <v>1</v>
      </c>
      <c r="G29" s="22">
        <v>48529.2</v>
      </c>
      <c r="H29" s="22">
        <f t="shared" si="0"/>
        <v>48529.2</v>
      </c>
      <c r="I29" s="22" t="e">
        <f>TRUNC(F29 *#REF!,2)</f>
        <v>#REF!</v>
      </c>
      <c r="J29" s="28" t="s">
        <v>33</v>
      </c>
      <c r="K29" s="28" t="s">
        <v>131</v>
      </c>
      <c r="L29" s="28" t="s">
        <v>14</v>
      </c>
      <c r="M29" s="28" t="s">
        <v>132</v>
      </c>
      <c r="N29" s="30" t="s">
        <v>16</v>
      </c>
      <c r="O29" s="29">
        <v>1</v>
      </c>
      <c r="P29" s="40"/>
      <c r="Q29" s="22">
        <f t="shared" si="1"/>
        <v>0</v>
      </c>
      <c r="R29" s="5" t="str">
        <f t="shared" si="2"/>
        <v>OK</v>
      </c>
      <c r="S29" s="5" t="str">
        <f t="shared" si="3"/>
        <v>OK</v>
      </c>
      <c r="T29" s="5" t="str">
        <f t="shared" si="4"/>
        <v>OK</v>
      </c>
      <c r="U29" s="5" t="str">
        <f t="shared" si="5"/>
        <v>OK</v>
      </c>
      <c r="V29" s="5" t="str">
        <f t="shared" si="6"/>
        <v>OK</v>
      </c>
      <c r="W29" s="6">
        <f t="shared" si="7"/>
        <v>0</v>
      </c>
    </row>
    <row r="30" spans="1:23" ht="26.1" customHeight="1" x14ac:dyDescent="0.2">
      <c r="A30" s="27" t="s">
        <v>35</v>
      </c>
      <c r="B30" s="27" t="s">
        <v>100</v>
      </c>
      <c r="C30" s="27"/>
      <c r="D30" s="27" t="s">
        <v>133</v>
      </c>
      <c r="E30" s="38"/>
      <c r="F30" s="20"/>
      <c r="G30" s="21"/>
      <c r="H30" s="22"/>
      <c r="I30" s="21" t="e">
        <f>TRUNC(F30 *#REF!,2)</f>
        <v>#REF!</v>
      </c>
      <c r="J30" s="27" t="s">
        <v>35</v>
      </c>
      <c r="K30" s="27" t="s">
        <v>100</v>
      </c>
      <c r="L30" s="27"/>
      <c r="M30" s="27" t="s">
        <v>133</v>
      </c>
      <c r="N30" s="38"/>
      <c r="O30" s="20"/>
      <c r="P30" s="23"/>
      <c r="Q30" s="20"/>
      <c r="R30" s="20"/>
      <c r="S30" s="20"/>
      <c r="T30" s="20"/>
      <c r="U30" s="20"/>
      <c r="V30" s="20"/>
      <c r="W30" s="20"/>
    </row>
    <row r="31" spans="1:23" ht="24" customHeight="1" x14ac:dyDescent="0.2">
      <c r="A31" s="28" t="s">
        <v>36</v>
      </c>
      <c r="B31" s="28" t="s">
        <v>84</v>
      </c>
      <c r="C31" s="28" t="s">
        <v>14</v>
      </c>
      <c r="D31" s="28" t="s">
        <v>85</v>
      </c>
      <c r="E31" s="30" t="s">
        <v>16</v>
      </c>
      <c r="F31" s="29">
        <v>3</v>
      </c>
      <c r="G31" s="22">
        <v>1372.32</v>
      </c>
      <c r="H31" s="22">
        <f t="shared" si="0"/>
        <v>4116.96</v>
      </c>
      <c r="I31" s="22" t="e">
        <f>TRUNC(F31 *#REF!,2)</f>
        <v>#REF!</v>
      </c>
      <c r="J31" s="28" t="s">
        <v>36</v>
      </c>
      <c r="K31" s="28" t="s">
        <v>84</v>
      </c>
      <c r="L31" s="28" t="s">
        <v>14</v>
      </c>
      <c r="M31" s="28" t="s">
        <v>85</v>
      </c>
      <c r="N31" s="30" t="s">
        <v>16</v>
      </c>
      <c r="O31" s="29">
        <v>3</v>
      </c>
      <c r="P31" s="40"/>
      <c r="Q31" s="22">
        <f t="shared" si="1"/>
        <v>0</v>
      </c>
      <c r="R31" s="5" t="str">
        <f t="shared" si="2"/>
        <v>OK</v>
      </c>
      <c r="S31" s="5" t="str">
        <f t="shared" si="3"/>
        <v>OK</v>
      </c>
      <c r="T31" s="5" t="str">
        <f t="shared" si="4"/>
        <v>OK</v>
      </c>
      <c r="U31" s="5" t="str">
        <f t="shared" si="5"/>
        <v>OK</v>
      </c>
      <c r="V31" s="5" t="str">
        <f t="shared" si="6"/>
        <v>OK</v>
      </c>
      <c r="W31" s="6">
        <f t="shared" si="7"/>
        <v>0</v>
      </c>
    </row>
    <row r="32" spans="1:23" ht="24" customHeight="1" x14ac:dyDescent="0.2">
      <c r="A32" s="28" t="s">
        <v>37</v>
      </c>
      <c r="B32" s="28" t="s">
        <v>82</v>
      </c>
      <c r="C32" s="28" t="s">
        <v>14</v>
      </c>
      <c r="D32" s="28" t="s">
        <v>83</v>
      </c>
      <c r="E32" s="30" t="s">
        <v>16</v>
      </c>
      <c r="F32" s="29">
        <v>1</v>
      </c>
      <c r="G32" s="22">
        <v>624.41999999999996</v>
      </c>
      <c r="H32" s="22">
        <f t="shared" si="0"/>
        <v>624.41999999999996</v>
      </c>
      <c r="I32" s="22" t="e">
        <f>TRUNC(F32 *#REF!,2)</f>
        <v>#REF!</v>
      </c>
      <c r="J32" s="28" t="s">
        <v>37</v>
      </c>
      <c r="K32" s="28" t="s">
        <v>82</v>
      </c>
      <c r="L32" s="28" t="s">
        <v>14</v>
      </c>
      <c r="M32" s="28" t="s">
        <v>83</v>
      </c>
      <c r="N32" s="30" t="s">
        <v>16</v>
      </c>
      <c r="O32" s="29">
        <v>1</v>
      </c>
      <c r="P32" s="40"/>
      <c r="Q32" s="22">
        <f t="shared" si="1"/>
        <v>0</v>
      </c>
      <c r="R32" s="5" t="str">
        <f t="shared" si="2"/>
        <v>OK</v>
      </c>
      <c r="S32" s="5" t="str">
        <f t="shared" si="3"/>
        <v>OK</v>
      </c>
      <c r="T32" s="5" t="str">
        <f t="shared" si="4"/>
        <v>OK</v>
      </c>
      <c r="U32" s="5" t="str">
        <f t="shared" si="5"/>
        <v>OK</v>
      </c>
      <c r="V32" s="5" t="str">
        <f t="shared" si="6"/>
        <v>OK</v>
      </c>
      <c r="W32" s="6">
        <f t="shared" si="7"/>
        <v>0</v>
      </c>
    </row>
    <row r="33" spans="1:23" ht="24" customHeight="1" x14ac:dyDescent="0.2">
      <c r="A33" s="28" t="s">
        <v>38</v>
      </c>
      <c r="B33" s="28" t="s">
        <v>86</v>
      </c>
      <c r="C33" s="28" t="s">
        <v>14</v>
      </c>
      <c r="D33" s="28" t="s">
        <v>87</v>
      </c>
      <c r="E33" s="30" t="s">
        <v>16</v>
      </c>
      <c r="F33" s="29">
        <v>2</v>
      </c>
      <c r="G33" s="22">
        <v>412.36</v>
      </c>
      <c r="H33" s="22">
        <f t="shared" si="0"/>
        <v>824.72</v>
      </c>
      <c r="I33" s="22" t="e">
        <f>TRUNC(F33 *#REF!,2)</f>
        <v>#REF!</v>
      </c>
      <c r="J33" s="28" t="s">
        <v>38</v>
      </c>
      <c r="K33" s="28" t="s">
        <v>86</v>
      </c>
      <c r="L33" s="28" t="s">
        <v>14</v>
      </c>
      <c r="M33" s="28" t="s">
        <v>87</v>
      </c>
      <c r="N33" s="30" t="s">
        <v>16</v>
      </c>
      <c r="O33" s="29">
        <v>2</v>
      </c>
      <c r="P33" s="40"/>
      <c r="Q33" s="22">
        <f t="shared" si="1"/>
        <v>0</v>
      </c>
      <c r="R33" s="5" t="str">
        <f t="shared" si="2"/>
        <v>OK</v>
      </c>
      <c r="S33" s="5" t="str">
        <f t="shared" si="3"/>
        <v>OK</v>
      </c>
      <c r="T33" s="5" t="str">
        <f t="shared" si="4"/>
        <v>OK</v>
      </c>
      <c r="U33" s="5" t="str">
        <f t="shared" si="5"/>
        <v>OK</v>
      </c>
      <c r="V33" s="5" t="str">
        <f t="shared" si="6"/>
        <v>OK</v>
      </c>
      <c r="W33" s="6">
        <f t="shared" si="7"/>
        <v>0</v>
      </c>
    </row>
    <row r="34" spans="1:23" ht="24" customHeight="1" x14ac:dyDescent="0.2">
      <c r="A34" s="28" t="s">
        <v>39</v>
      </c>
      <c r="B34" s="28" t="s">
        <v>134</v>
      </c>
      <c r="C34" s="28" t="s">
        <v>14</v>
      </c>
      <c r="D34" s="28" t="s">
        <v>135</v>
      </c>
      <c r="E34" s="30" t="s">
        <v>16</v>
      </c>
      <c r="F34" s="29">
        <v>1</v>
      </c>
      <c r="G34" s="22">
        <v>897.15</v>
      </c>
      <c r="H34" s="22">
        <f t="shared" si="0"/>
        <v>897.15</v>
      </c>
      <c r="I34" s="22" t="e">
        <f>TRUNC(F34 *#REF!,2)</f>
        <v>#REF!</v>
      </c>
      <c r="J34" s="28" t="s">
        <v>39</v>
      </c>
      <c r="K34" s="28" t="s">
        <v>134</v>
      </c>
      <c r="L34" s="28" t="s">
        <v>14</v>
      </c>
      <c r="M34" s="28" t="s">
        <v>135</v>
      </c>
      <c r="N34" s="30" t="s">
        <v>16</v>
      </c>
      <c r="O34" s="29">
        <v>1</v>
      </c>
      <c r="P34" s="40"/>
      <c r="Q34" s="22">
        <f t="shared" si="1"/>
        <v>0</v>
      </c>
      <c r="R34" s="5" t="str">
        <f t="shared" si="2"/>
        <v>OK</v>
      </c>
      <c r="S34" s="5" t="str">
        <f t="shared" si="3"/>
        <v>OK</v>
      </c>
      <c r="T34" s="5" t="str">
        <f t="shared" si="4"/>
        <v>OK</v>
      </c>
      <c r="U34" s="5" t="str">
        <f t="shared" si="5"/>
        <v>OK</v>
      </c>
      <c r="V34" s="5" t="str">
        <f t="shared" si="6"/>
        <v>OK</v>
      </c>
      <c r="W34" s="6">
        <f t="shared" si="7"/>
        <v>0</v>
      </c>
    </row>
    <row r="35" spans="1:23" ht="24" customHeight="1" x14ac:dyDescent="0.2">
      <c r="A35" s="27" t="s">
        <v>40</v>
      </c>
      <c r="B35" s="27" t="s">
        <v>100</v>
      </c>
      <c r="C35" s="27"/>
      <c r="D35" s="27" t="s">
        <v>136</v>
      </c>
      <c r="E35" s="38"/>
      <c r="F35" s="20"/>
      <c r="G35" s="21"/>
      <c r="H35" s="22"/>
      <c r="I35" s="21" t="e">
        <f>TRUNC(F35 *#REF!,2)</f>
        <v>#REF!</v>
      </c>
      <c r="J35" s="27" t="s">
        <v>40</v>
      </c>
      <c r="K35" s="27" t="s">
        <v>100</v>
      </c>
      <c r="L35" s="27"/>
      <c r="M35" s="27" t="s">
        <v>136</v>
      </c>
      <c r="N35" s="38"/>
      <c r="O35" s="20"/>
      <c r="P35" s="23"/>
      <c r="Q35" s="20"/>
      <c r="R35" s="20"/>
      <c r="S35" s="20"/>
      <c r="T35" s="20"/>
      <c r="U35" s="20"/>
      <c r="V35" s="20"/>
      <c r="W35" s="20"/>
    </row>
    <row r="36" spans="1:23" ht="24" customHeight="1" x14ac:dyDescent="0.2">
      <c r="A36" s="28" t="s">
        <v>41</v>
      </c>
      <c r="B36" s="28" t="s">
        <v>137</v>
      </c>
      <c r="C36" s="28" t="s">
        <v>14</v>
      </c>
      <c r="D36" s="28" t="s">
        <v>138</v>
      </c>
      <c r="E36" s="30" t="s">
        <v>16</v>
      </c>
      <c r="F36" s="29">
        <v>100</v>
      </c>
      <c r="G36" s="22">
        <v>990.18</v>
      </c>
      <c r="H36" s="22">
        <f t="shared" si="0"/>
        <v>99018</v>
      </c>
      <c r="I36" s="22" t="e">
        <f>TRUNC(F36 *#REF!,2)</f>
        <v>#REF!</v>
      </c>
      <c r="J36" s="28" t="s">
        <v>41</v>
      </c>
      <c r="K36" s="28" t="s">
        <v>137</v>
      </c>
      <c r="L36" s="28" t="s">
        <v>14</v>
      </c>
      <c r="M36" s="28" t="s">
        <v>138</v>
      </c>
      <c r="N36" s="30" t="s">
        <v>16</v>
      </c>
      <c r="O36" s="29">
        <v>100</v>
      </c>
      <c r="P36" s="40"/>
      <c r="Q36" s="22">
        <f t="shared" si="1"/>
        <v>0</v>
      </c>
      <c r="R36" s="5" t="str">
        <f t="shared" si="2"/>
        <v>OK</v>
      </c>
      <c r="S36" s="5" t="str">
        <f t="shared" si="3"/>
        <v>OK</v>
      </c>
      <c r="T36" s="5" t="str">
        <f t="shared" si="4"/>
        <v>OK</v>
      </c>
      <c r="U36" s="5" t="str">
        <f t="shared" si="5"/>
        <v>OK</v>
      </c>
      <c r="V36" s="5" t="str">
        <f t="shared" si="6"/>
        <v>OK</v>
      </c>
      <c r="W36" s="6">
        <f t="shared" si="7"/>
        <v>0</v>
      </c>
    </row>
    <row r="37" spans="1:23" ht="39" customHeight="1" x14ac:dyDescent="0.2">
      <c r="A37" s="27" t="s">
        <v>139</v>
      </c>
      <c r="B37" s="27" t="s">
        <v>100</v>
      </c>
      <c r="C37" s="27"/>
      <c r="D37" s="27" t="s">
        <v>140</v>
      </c>
      <c r="E37" s="38"/>
      <c r="F37" s="20"/>
      <c r="G37" s="21"/>
      <c r="H37" s="22"/>
      <c r="I37" s="21" t="e">
        <f>TRUNC(F37 *#REF!,2)</f>
        <v>#REF!</v>
      </c>
      <c r="J37" s="27" t="s">
        <v>139</v>
      </c>
      <c r="K37" s="27" t="s">
        <v>100</v>
      </c>
      <c r="L37" s="27"/>
      <c r="M37" s="27" t="s">
        <v>140</v>
      </c>
      <c r="N37" s="38"/>
      <c r="O37" s="38"/>
      <c r="P37" s="41"/>
      <c r="Q37" s="38"/>
      <c r="R37" s="38"/>
      <c r="S37" s="38"/>
      <c r="T37" s="38"/>
      <c r="U37" s="38"/>
      <c r="V37" s="38"/>
      <c r="W37" s="38"/>
    </row>
    <row r="38" spans="1:23" ht="26.1" customHeight="1" x14ac:dyDescent="0.2">
      <c r="A38" s="28" t="s">
        <v>141</v>
      </c>
      <c r="B38" s="28" t="s">
        <v>142</v>
      </c>
      <c r="C38" s="28" t="s">
        <v>14</v>
      </c>
      <c r="D38" s="28" t="s">
        <v>143</v>
      </c>
      <c r="E38" s="30" t="s">
        <v>144</v>
      </c>
      <c r="F38" s="29">
        <v>5</v>
      </c>
      <c r="G38" s="22">
        <v>29281.119999999999</v>
      </c>
      <c r="H38" s="22">
        <f t="shared" si="0"/>
        <v>146405.6</v>
      </c>
      <c r="I38" s="22" t="e">
        <f>TRUNC(F38 *#REF!,2)</f>
        <v>#REF!</v>
      </c>
      <c r="J38" s="28" t="s">
        <v>141</v>
      </c>
      <c r="K38" s="28" t="s">
        <v>142</v>
      </c>
      <c r="L38" s="28" t="s">
        <v>14</v>
      </c>
      <c r="M38" s="28" t="s">
        <v>143</v>
      </c>
      <c r="N38" s="30" t="s">
        <v>144</v>
      </c>
      <c r="O38" s="29">
        <v>5</v>
      </c>
      <c r="P38" s="40"/>
      <c r="Q38" s="22">
        <f t="shared" si="1"/>
        <v>0</v>
      </c>
      <c r="R38" s="5" t="str">
        <f t="shared" si="2"/>
        <v>OK</v>
      </c>
      <c r="S38" s="5" t="str">
        <f t="shared" si="3"/>
        <v>OK</v>
      </c>
      <c r="T38" s="5" t="str">
        <f t="shared" si="4"/>
        <v>OK</v>
      </c>
      <c r="U38" s="5" t="str">
        <f t="shared" si="5"/>
        <v>OK</v>
      </c>
      <c r="V38" s="5" t="str">
        <f t="shared" si="6"/>
        <v>OK</v>
      </c>
      <c r="W38" s="6">
        <f t="shared" si="7"/>
        <v>0</v>
      </c>
    </row>
    <row r="39" spans="1:23" ht="51.95" customHeight="1" x14ac:dyDescent="0.2">
      <c r="A39" s="28" t="s">
        <v>145</v>
      </c>
      <c r="B39" s="28" t="s">
        <v>146</v>
      </c>
      <c r="C39" s="28" t="s">
        <v>14</v>
      </c>
      <c r="D39" s="28" t="s">
        <v>147</v>
      </c>
      <c r="E39" s="30" t="s">
        <v>16</v>
      </c>
      <c r="F39" s="29">
        <v>1</v>
      </c>
      <c r="G39" s="22">
        <v>16369.76</v>
      </c>
      <c r="H39" s="22">
        <f t="shared" si="0"/>
        <v>16369.76</v>
      </c>
      <c r="I39" s="22" t="e">
        <f>TRUNC(F39 *#REF!,2)</f>
        <v>#REF!</v>
      </c>
      <c r="J39" s="28" t="s">
        <v>145</v>
      </c>
      <c r="K39" s="28" t="s">
        <v>146</v>
      </c>
      <c r="L39" s="28" t="s">
        <v>14</v>
      </c>
      <c r="M39" s="28" t="s">
        <v>147</v>
      </c>
      <c r="N39" s="30" t="s">
        <v>16</v>
      </c>
      <c r="O39" s="29">
        <v>1</v>
      </c>
      <c r="P39" s="40"/>
      <c r="Q39" s="22">
        <f t="shared" si="1"/>
        <v>0</v>
      </c>
      <c r="R39" s="5" t="str">
        <f t="shared" si="2"/>
        <v>OK</v>
      </c>
      <c r="S39" s="5" t="str">
        <f t="shared" si="3"/>
        <v>OK</v>
      </c>
      <c r="T39" s="5" t="str">
        <f t="shared" si="4"/>
        <v>OK</v>
      </c>
      <c r="U39" s="5" t="str">
        <f t="shared" si="5"/>
        <v>OK</v>
      </c>
      <c r="V39" s="5" t="str">
        <f t="shared" si="6"/>
        <v>OK</v>
      </c>
      <c r="W39" s="6">
        <f t="shared" si="7"/>
        <v>0</v>
      </c>
    </row>
    <row r="40" spans="1:23" ht="104.1" customHeight="1" x14ac:dyDescent="0.2">
      <c r="A40" s="28" t="s">
        <v>148</v>
      </c>
      <c r="B40" s="28" t="s">
        <v>149</v>
      </c>
      <c r="C40" s="28" t="s">
        <v>14</v>
      </c>
      <c r="D40" s="28" t="s">
        <v>150</v>
      </c>
      <c r="E40" s="30" t="s">
        <v>16</v>
      </c>
      <c r="F40" s="29">
        <v>1</v>
      </c>
      <c r="G40" s="22">
        <v>9990.93</v>
      </c>
      <c r="H40" s="22">
        <f t="shared" si="0"/>
        <v>9990.93</v>
      </c>
      <c r="I40" s="22" t="e">
        <f>TRUNC(F40 *#REF!,2)</f>
        <v>#REF!</v>
      </c>
      <c r="J40" s="28" t="s">
        <v>148</v>
      </c>
      <c r="K40" s="28" t="s">
        <v>149</v>
      </c>
      <c r="L40" s="28" t="s">
        <v>14</v>
      </c>
      <c r="M40" s="28" t="s">
        <v>150</v>
      </c>
      <c r="N40" s="30" t="s">
        <v>16</v>
      </c>
      <c r="O40" s="29">
        <v>1</v>
      </c>
      <c r="P40" s="40"/>
      <c r="Q40" s="22">
        <f t="shared" si="1"/>
        <v>0</v>
      </c>
      <c r="R40" s="5" t="str">
        <f t="shared" si="2"/>
        <v>OK</v>
      </c>
      <c r="S40" s="5" t="str">
        <f t="shared" si="3"/>
        <v>OK</v>
      </c>
      <c r="T40" s="5" t="str">
        <f t="shared" si="4"/>
        <v>OK</v>
      </c>
      <c r="U40" s="5" t="str">
        <f t="shared" si="5"/>
        <v>OK</v>
      </c>
      <c r="V40" s="5" t="str">
        <f t="shared" si="6"/>
        <v>OK</v>
      </c>
      <c r="W40" s="6">
        <f t="shared" si="7"/>
        <v>0</v>
      </c>
    </row>
    <row r="41" spans="1:23" ht="24" customHeight="1" x14ac:dyDescent="0.2">
      <c r="A41" s="27" t="s">
        <v>151</v>
      </c>
      <c r="B41" s="27" t="s">
        <v>100</v>
      </c>
      <c r="C41" s="27"/>
      <c r="D41" s="27" t="s">
        <v>88</v>
      </c>
      <c r="E41" s="38"/>
      <c r="F41" s="20"/>
      <c r="G41" s="21"/>
      <c r="H41" s="22"/>
      <c r="I41" s="21" t="e">
        <f>TRUNC(F41 *#REF!,2)</f>
        <v>#REF!</v>
      </c>
      <c r="J41" s="27" t="s">
        <v>151</v>
      </c>
      <c r="K41" s="27" t="s">
        <v>100</v>
      </c>
      <c r="L41" s="27"/>
      <c r="M41" s="27" t="s">
        <v>88</v>
      </c>
      <c r="N41" s="38"/>
      <c r="O41" s="38"/>
      <c r="P41" s="41"/>
      <c r="Q41" s="38"/>
      <c r="R41" s="38"/>
      <c r="S41" s="38"/>
      <c r="T41" s="38"/>
      <c r="U41" s="38"/>
      <c r="V41" s="38"/>
      <c r="W41" s="38"/>
    </row>
    <row r="42" spans="1:23" ht="104.1" customHeight="1" x14ac:dyDescent="0.2">
      <c r="A42" s="28" t="s">
        <v>152</v>
      </c>
      <c r="B42" s="28" t="s">
        <v>153</v>
      </c>
      <c r="C42" s="28" t="s">
        <v>14</v>
      </c>
      <c r="D42" s="28" t="s">
        <v>154</v>
      </c>
      <c r="E42" s="30" t="s">
        <v>16</v>
      </c>
      <c r="F42" s="29">
        <v>30</v>
      </c>
      <c r="G42" s="22">
        <v>38.31</v>
      </c>
      <c r="H42" s="22">
        <f t="shared" si="0"/>
        <v>1149.3</v>
      </c>
      <c r="I42" s="22" t="e">
        <f>TRUNC(F42 *#REF!,2)</f>
        <v>#REF!</v>
      </c>
      <c r="J42" s="28" t="s">
        <v>152</v>
      </c>
      <c r="K42" s="28" t="s">
        <v>153</v>
      </c>
      <c r="L42" s="28" t="s">
        <v>14</v>
      </c>
      <c r="M42" s="28" t="s">
        <v>154</v>
      </c>
      <c r="N42" s="30" t="s">
        <v>16</v>
      </c>
      <c r="O42" s="29">
        <v>30</v>
      </c>
      <c r="P42" s="40"/>
      <c r="Q42" s="22">
        <f t="shared" si="1"/>
        <v>0</v>
      </c>
      <c r="R42" s="5" t="str">
        <f t="shared" si="2"/>
        <v>OK</v>
      </c>
      <c r="S42" s="5" t="str">
        <f t="shared" si="3"/>
        <v>OK</v>
      </c>
      <c r="T42" s="5" t="str">
        <f t="shared" si="4"/>
        <v>OK</v>
      </c>
      <c r="U42" s="5" t="str">
        <f t="shared" si="5"/>
        <v>OK</v>
      </c>
      <c r="V42" s="5" t="str">
        <f t="shared" si="6"/>
        <v>OK</v>
      </c>
      <c r="W42" s="6">
        <f t="shared" si="7"/>
        <v>0</v>
      </c>
    </row>
    <row r="43" spans="1:23" ht="104.1" customHeight="1" x14ac:dyDescent="0.2">
      <c r="A43" s="28" t="s">
        <v>155</v>
      </c>
      <c r="B43" s="28" t="s">
        <v>156</v>
      </c>
      <c r="C43" s="28" t="s">
        <v>14</v>
      </c>
      <c r="D43" s="28" t="s">
        <v>157</v>
      </c>
      <c r="E43" s="30" t="s">
        <v>15</v>
      </c>
      <c r="F43" s="29">
        <v>300</v>
      </c>
      <c r="G43" s="22">
        <v>35.17</v>
      </c>
      <c r="H43" s="22">
        <f t="shared" si="0"/>
        <v>10551</v>
      </c>
      <c r="I43" s="22" t="e">
        <f>TRUNC(F43 *#REF!,2)</f>
        <v>#REF!</v>
      </c>
      <c r="J43" s="28" t="s">
        <v>155</v>
      </c>
      <c r="K43" s="28" t="s">
        <v>156</v>
      </c>
      <c r="L43" s="28" t="s">
        <v>14</v>
      </c>
      <c r="M43" s="28" t="s">
        <v>157</v>
      </c>
      <c r="N43" s="30" t="s">
        <v>15</v>
      </c>
      <c r="O43" s="29">
        <v>300</v>
      </c>
      <c r="P43" s="40"/>
      <c r="Q43" s="22">
        <f t="shared" si="1"/>
        <v>0</v>
      </c>
      <c r="R43" s="5" t="str">
        <f t="shared" si="2"/>
        <v>OK</v>
      </c>
      <c r="S43" s="5" t="str">
        <f t="shared" si="3"/>
        <v>OK</v>
      </c>
      <c r="T43" s="5" t="str">
        <f t="shared" si="4"/>
        <v>OK</v>
      </c>
      <c r="U43" s="5" t="str">
        <f t="shared" si="5"/>
        <v>OK</v>
      </c>
      <c r="V43" s="5" t="str">
        <f t="shared" si="6"/>
        <v>OK</v>
      </c>
      <c r="W43" s="6">
        <f t="shared" si="7"/>
        <v>0</v>
      </c>
    </row>
    <row r="44" spans="1:23" ht="24" customHeight="1" x14ac:dyDescent="0.2">
      <c r="A44" s="28" t="s">
        <v>158</v>
      </c>
      <c r="B44" s="28" t="s">
        <v>159</v>
      </c>
      <c r="C44" s="28" t="s">
        <v>14</v>
      </c>
      <c r="D44" s="28" t="s">
        <v>160</v>
      </c>
      <c r="E44" s="30" t="s">
        <v>144</v>
      </c>
      <c r="F44" s="29">
        <v>10</v>
      </c>
      <c r="G44" s="22">
        <v>9289.7199999999993</v>
      </c>
      <c r="H44" s="22">
        <f t="shared" si="0"/>
        <v>92897.2</v>
      </c>
      <c r="I44" s="22" t="e">
        <f>TRUNC(F44 *#REF!,2)</f>
        <v>#REF!</v>
      </c>
      <c r="J44" s="28" t="s">
        <v>158</v>
      </c>
      <c r="K44" s="28" t="s">
        <v>159</v>
      </c>
      <c r="L44" s="28" t="s">
        <v>14</v>
      </c>
      <c r="M44" s="28" t="s">
        <v>160</v>
      </c>
      <c r="N44" s="30" t="s">
        <v>144</v>
      </c>
      <c r="O44" s="29">
        <v>10</v>
      </c>
      <c r="P44" s="40"/>
      <c r="Q44" s="22">
        <f t="shared" si="1"/>
        <v>0</v>
      </c>
      <c r="R44" s="5" t="str">
        <f t="shared" si="2"/>
        <v>OK</v>
      </c>
      <c r="S44" s="5" t="str">
        <f t="shared" si="3"/>
        <v>OK</v>
      </c>
      <c r="T44" s="5" t="str">
        <f t="shared" si="4"/>
        <v>OK</v>
      </c>
      <c r="U44" s="5" t="str">
        <f t="shared" si="5"/>
        <v>OK</v>
      </c>
      <c r="V44" s="5" t="str">
        <f t="shared" si="6"/>
        <v>OK</v>
      </c>
      <c r="W44" s="6">
        <f t="shared" si="7"/>
        <v>0</v>
      </c>
    </row>
    <row r="45" spans="1:23" ht="26.1" customHeight="1" x14ac:dyDescent="0.2">
      <c r="A45" s="28" t="s">
        <v>161</v>
      </c>
      <c r="B45" s="28" t="s">
        <v>89</v>
      </c>
      <c r="C45" s="28" t="s">
        <v>17</v>
      </c>
      <c r="D45" s="28" t="s">
        <v>90</v>
      </c>
      <c r="E45" s="30" t="s">
        <v>16</v>
      </c>
      <c r="F45" s="29">
        <v>20</v>
      </c>
      <c r="G45" s="22">
        <v>152.44999999999999</v>
      </c>
      <c r="H45" s="22">
        <f t="shared" si="0"/>
        <v>3049</v>
      </c>
      <c r="I45" s="22" t="e">
        <f>TRUNC(F45 *#REF!,2)</f>
        <v>#REF!</v>
      </c>
      <c r="J45" s="28" t="s">
        <v>161</v>
      </c>
      <c r="K45" s="28" t="s">
        <v>89</v>
      </c>
      <c r="L45" s="28" t="s">
        <v>17</v>
      </c>
      <c r="M45" s="28" t="s">
        <v>90</v>
      </c>
      <c r="N45" s="30" t="s">
        <v>16</v>
      </c>
      <c r="O45" s="29">
        <v>20</v>
      </c>
      <c r="P45" s="40"/>
      <c r="Q45" s="22">
        <f t="shared" si="1"/>
        <v>0</v>
      </c>
      <c r="R45" s="5" t="str">
        <f t="shared" si="2"/>
        <v>OK</v>
      </c>
      <c r="S45" s="5" t="str">
        <f t="shared" si="3"/>
        <v>OK</v>
      </c>
      <c r="T45" s="5" t="str">
        <f t="shared" si="4"/>
        <v>OK</v>
      </c>
      <c r="U45" s="5" t="str">
        <f t="shared" si="5"/>
        <v>OK</v>
      </c>
      <c r="V45" s="5" t="str">
        <f t="shared" si="6"/>
        <v>OK</v>
      </c>
      <c r="W45" s="6">
        <f t="shared" si="7"/>
        <v>0</v>
      </c>
    </row>
    <row r="46" spans="1:23" ht="26.1" customHeight="1" x14ac:dyDescent="0.2">
      <c r="A46" s="28" t="s">
        <v>162</v>
      </c>
      <c r="B46" s="28" t="s">
        <v>91</v>
      </c>
      <c r="C46" s="28" t="s">
        <v>14</v>
      </c>
      <c r="D46" s="28" t="s">
        <v>92</v>
      </c>
      <c r="E46" s="30" t="s">
        <v>43</v>
      </c>
      <c r="F46" s="29">
        <v>15</v>
      </c>
      <c r="G46" s="22">
        <v>137.99</v>
      </c>
      <c r="H46" s="22">
        <f t="shared" si="0"/>
        <v>2069.85</v>
      </c>
      <c r="I46" s="22" t="e">
        <f>TRUNC(F46 *#REF!,2)</f>
        <v>#REF!</v>
      </c>
      <c r="J46" s="28" t="s">
        <v>162</v>
      </c>
      <c r="K46" s="28" t="s">
        <v>91</v>
      </c>
      <c r="L46" s="28" t="s">
        <v>14</v>
      </c>
      <c r="M46" s="28" t="s">
        <v>92</v>
      </c>
      <c r="N46" s="30" t="s">
        <v>43</v>
      </c>
      <c r="O46" s="29">
        <v>15</v>
      </c>
      <c r="P46" s="40"/>
      <c r="Q46" s="22">
        <f t="shared" si="1"/>
        <v>0</v>
      </c>
      <c r="R46" s="5" t="str">
        <f t="shared" si="2"/>
        <v>OK</v>
      </c>
      <c r="S46" s="5" t="str">
        <f t="shared" si="3"/>
        <v>OK</v>
      </c>
      <c r="T46" s="5" t="str">
        <f t="shared" si="4"/>
        <v>OK</v>
      </c>
      <c r="U46" s="5" t="str">
        <f t="shared" si="5"/>
        <v>OK</v>
      </c>
      <c r="V46" s="5" t="str">
        <f t="shared" si="6"/>
        <v>OK</v>
      </c>
      <c r="W46" s="6">
        <f t="shared" si="7"/>
        <v>0</v>
      </c>
    </row>
    <row r="47" spans="1:23" ht="26.1" customHeight="1" x14ac:dyDescent="0.2">
      <c r="A47" s="28" t="s">
        <v>163</v>
      </c>
      <c r="B47" s="28" t="s">
        <v>164</v>
      </c>
      <c r="C47" s="28" t="s">
        <v>17</v>
      </c>
      <c r="D47" s="28" t="s">
        <v>165</v>
      </c>
      <c r="E47" s="30" t="s">
        <v>16</v>
      </c>
      <c r="F47" s="29">
        <v>6</v>
      </c>
      <c r="G47" s="22">
        <v>238.03</v>
      </c>
      <c r="H47" s="22">
        <f t="shared" si="0"/>
        <v>1428.18</v>
      </c>
      <c r="I47" s="22" t="e">
        <f>TRUNC(F47 *#REF!,2)</f>
        <v>#REF!</v>
      </c>
      <c r="J47" s="28" t="s">
        <v>163</v>
      </c>
      <c r="K47" s="28" t="s">
        <v>164</v>
      </c>
      <c r="L47" s="28" t="s">
        <v>17</v>
      </c>
      <c r="M47" s="28" t="s">
        <v>165</v>
      </c>
      <c r="N47" s="30" t="s">
        <v>16</v>
      </c>
      <c r="O47" s="29">
        <v>6</v>
      </c>
      <c r="P47" s="40"/>
      <c r="Q47" s="22">
        <f t="shared" si="1"/>
        <v>0</v>
      </c>
      <c r="R47" s="5" t="str">
        <f t="shared" si="2"/>
        <v>OK</v>
      </c>
      <c r="S47" s="5" t="str">
        <f t="shared" si="3"/>
        <v>OK</v>
      </c>
      <c r="T47" s="5" t="str">
        <f t="shared" si="4"/>
        <v>OK</v>
      </c>
      <c r="U47" s="5" t="str">
        <f t="shared" si="5"/>
        <v>OK</v>
      </c>
      <c r="V47" s="5" t="str">
        <f t="shared" si="6"/>
        <v>OK</v>
      </c>
      <c r="W47" s="6">
        <f t="shared" si="7"/>
        <v>0</v>
      </c>
    </row>
    <row r="48" spans="1:23" ht="24" customHeight="1" x14ac:dyDescent="0.2">
      <c r="A48" s="28" t="s">
        <v>166</v>
      </c>
      <c r="B48" s="28" t="s">
        <v>167</v>
      </c>
      <c r="C48" s="28" t="s">
        <v>14</v>
      </c>
      <c r="D48" s="28" t="s">
        <v>168</v>
      </c>
      <c r="E48" s="30" t="s">
        <v>16</v>
      </c>
      <c r="F48" s="29">
        <v>6</v>
      </c>
      <c r="G48" s="22">
        <v>47.98</v>
      </c>
      <c r="H48" s="22">
        <f t="shared" si="0"/>
        <v>287.88</v>
      </c>
      <c r="I48" s="22" t="e">
        <f>TRUNC(F48 *#REF!,2)</f>
        <v>#REF!</v>
      </c>
      <c r="J48" s="28" t="s">
        <v>166</v>
      </c>
      <c r="K48" s="28" t="s">
        <v>167</v>
      </c>
      <c r="L48" s="28" t="s">
        <v>14</v>
      </c>
      <c r="M48" s="28" t="s">
        <v>168</v>
      </c>
      <c r="N48" s="30" t="s">
        <v>16</v>
      </c>
      <c r="O48" s="29">
        <v>6</v>
      </c>
      <c r="P48" s="40"/>
      <c r="Q48" s="22">
        <f t="shared" si="1"/>
        <v>0</v>
      </c>
      <c r="R48" s="5" t="str">
        <f t="shared" si="2"/>
        <v>OK</v>
      </c>
      <c r="S48" s="5" t="str">
        <f t="shared" si="3"/>
        <v>OK</v>
      </c>
      <c r="T48" s="5" t="str">
        <f t="shared" si="4"/>
        <v>OK</v>
      </c>
      <c r="U48" s="5" t="str">
        <f t="shared" si="5"/>
        <v>OK</v>
      </c>
      <c r="V48" s="5" t="str">
        <f t="shared" si="6"/>
        <v>OK</v>
      </c>
      <c r="W48" s="6">
        <f t="shared" si="7"/>
        <v>0</v>
      </c>
    </row>
    <row r="49" spans="1:23" ht="24" customHeight="1" x14ac:dyDescent="0.2">
      <c r="A49" s="28" t="s">
        <v>169</v>
      </c>
      <c r="B49" s="28" t="s">
        <v>170</v>
      </c>
      <c r="C49" s="28" t="s">
        <v>14</v>
      </c>
      <c r="D49" s="28" t="s">
        <v>171</v>
      </c>
      <c r="E49" s="30" t="s">
        <v>16</v>
      </c>
      <c r="F49" s="29">
        <v>4</v>
      </c>
      <c r="G49" s="22">
        <v>330.68</v>
      </c>
      <c r="H49" s="22">
        <f t="shared" si="0"/>
        <v>1322.72</v>
      </c>
      <c r="I49" s="22" t="e">
        <f>TRUNC(F49 *#REF!,2)</f>
        <v>#REF!</v>
      </c>
      <c r="J49" s="28" t="s">
        <v>169</v>
      </c>
      <c r="K49" s="28" t="s">
        <v>170</v>
      </c>
      <c r="L49" s="28" t="s">
        <v>14</v>
      </c>
      <c r="M49" s="28" t="s">
        <v>171</v>
      </c>
      <c r="N49" s="30" t="s">
        <v>16</v>
      </c>
      <c r="O49" s="29">
        <v>4</v>
      </c>
      <c r="P49" s="40"/>
      <c r="Q49" s="22">
        <f t="shared" si="1"/>
        <v>0</v>
      </c>
      <c r="R49" s="5" t="str">
        <f t="shared" si="2"/>
        <v>OK</v>
      </c>
      <c r="S49" s="5" t="str">
        <f t="shared" si="3"/>
        <v>OK</v>
      </c>
      <c r="T49" s="5" t="str">
        <f t="shared" si="4"/>
        <v>OK</v>
      </c>
      <c r="U49" s="5" t="str">
        <f t="shared" si="5"/>
        <v>OK</v>
      </c>
      <c r="V49" s="5" t="str">
        <f t="shared" si="6"/>
        <v>OK</v>
      </c>
      <c r="W49" s="6">
        <f t="shared" si="7"/>
        <v>0</v>
      </c>
    </row>
    <row r="50" spans="1:23" ht="26.1" customHeight="1" x14ac:dyDescent="0.2">
      <c r="A50" s="28" t="s">
        <v>172</v>
      </c>
      <c r="B50" s="28" t="s">
        <v>173</v>
      </c>
      <c r="C50" s="28" t="s">
        <v>14</v>
      </c>
      <c r="D50" s="28" t="s">
        <v>174</v>
      </c>
      <c r="E50" s="30" t="s">
        <v>125</v>
      </c>
      <c r="F50" s="29">
        <v>544</v>
      </c>
      <c r="G50" s="22">
        <v>33.56</v>
      </c>
      <c r="H50" s="22">
        <f t="shared" si="0"/>
        <v>18256.64</v>
      </c>
      <c r="I50" s="22" t="e">
        <f>TRUNC(F50 *#REF!,2)</f>
        <v>#REF!</v>
      </c>
      <c r="J50" s="28" t="s">
        <v>172</v>
      </c>
      <c r="K50" s="28" t="s">
        <v>173</v>
      </c>
      <c r="L50" s="28" t="s">
        <v>14</v>
      </c>
      <c r="M50" s="28" t="s">
        <v>174</v>
      </c>
      <c r="N50" s="30" t="s">
        <v>125</v>
      </c>
      <c r="O50" s="29">
        <v>544</v>
      </c>
      <c r="P50" s="40"/>
      <c r="Q50" s="22">
        <f t="shared" si="1"/>
        <v>0</v>
      </c>
      <c r="R50" s="5" t="str">
        <f t="shared" si="2"/>
        <v>OK</v>
      </c>
      <c r="S50" s="5" t="str">
        <f t="shared" si="3"/>
        <v>OK</v>
      </c>
      <c r="T50" s="5" t="str">
        <f t="shared" si="4"/>
        <v>OK</v>
      </c>
      <c r="U50" s="5" t="str">
        <f t="shared" si="5"/>
        <v>OK</v>
      </c>
      <c r="V50" s="5" t="str">
        <f t="shared" si="6"/>
        <v>OK</v>
      </c>
      <c r="W50" s="6">
        <f t="shared" si="7"/>
        <v>0</v>
      </c>
    </row>
    <row r="51" spans="1:23" ht="26.1" customHeight="1" x14ac:dyDescent="0.2">
      <c r="A51" s="28" t="s">
        <v>175</v>
      </c>
      <c r="B51" s="28" t="s">
        <v>176</v>
      </c>
      <c r="C51" s="28" t="s">
        <v>14</v>
      </c>
      <c r="D51" s="28" t="s">
        <v>177</v>
      </c>
      <c r="E51" s="30" t="s">
        <v>31</v>
      </c>
      <c r="F51" s="29">
        <v>20</v>
      </c>
      <c r="G51" s="22">
        <v>596.80999999999995</v>
      </c>
      <c r="H51" s="22">
        <f t="shared" si="0"/>
        <v>11936.2</v>
      </c>
      <c r="I51" s="22" t="e">
        <f>TRUNC(F51 *#REF!,2)</f>
        <v>#REF!</v>
      </c>
      <c r="J51" s="28" t="s">
        <v>175</v>
      </c>
      <c r="K51" s="28" t="s">
        <v>176</v>
      </c>
      <c r="L51" s="28" t="s">
        <v>14</v>
      </c>
      <c r="M51" s="28" t="s">
        <v>177</v>
      </c>
      <c r="N51" s="30" t="s">
        <v>31</v>
      </c>
      <c r="O51" s="29">
        <v>20</v>
      </c>
      <c r="P51" s="40"/>
      <c r="Q51" s="22">
        <f t="shared" si="1"/>
        <v>0</v>
      </c>
      <c r="R51" s="5" t="str">
        <f t="shared" si="2"/>
        <v>OK</v>
      </c>
      <c r="S51" s="5" t="str">
        <f t="shared" si="3"/>
        <v>OK</v>
      </c>
      <c r="T51" s="5" t="str">
        <f t="shared" si="4"/>
        <v>OK</v>
      </c>
      <c r="U51" s="5" t="str">
        <f t="shared" si="5"/>
        <v>OK</v>
      </c>
      <c r="V51" s="5" t="str">
        <f t="shared" si="6"/>
        <v>OK</v>
      </c>
      <c r="W51" s="6">
        <f t="shared" si="7"/>
        <v>0</v>
      </c>
    </row>
    <row r="52" spans="1:23" ht="26.1" customHeight="1" x14ac:dyDescent="0.2">
      <c r="A52" s="28" t="s">
        <v>178</v>
      </c>
      <c r="B52" s="28" t="s">
        <v>179</v>
      </c>
      <c r="C52" s="28" t="s">
        <v>14</v>
      </c>
      <c r="D52" s="28" t="s">
        <v>180</v>
      </c>
      <c r="E52" s="30" t="s">
        <v>16</v>
      </c>
      <c r="F52" s="29">
        <v>5</v>
      </c>
      <c r="G52" s="22">
        <v>2343.64</v>
      </c>
      <c r="H52" s="22">
        <f t="shared" si="0"/>
        <v>11718.2</v>
      </c>
      <c r="I52" s="22" t="e">
        <f>TRUNC(F52 *#REF!,2)</f>
        <v>#REF!</v>
      </c>
      <c r="J52" s="28" t="s">
        <v>178</v>
      </c>
      <c r="K52" s="28" t="s">
        <v>179</v>
      </c>
      <c r="L52" s="28" t="s">
        <v>14</v>
      </c>
      <c r="M52" s="28" t="s">
        <v>180</v>
      </c>
      <c r="N52" s="30" t="s">
        <v>16</v>
      </c>
      <c r="O52" s="29">
        <v>5</v>
      </c>
      <c r="P52" s="40"/>
      <c r="Q52" s="22">
        <f t="shared" si="1"/>
        <v>0</v>
      </c>
      <c r="R52" s="5" t="str">
        <f t="shared" si="2"/>
        <v>OK</v>
      </c>
      <c r="S52" s="5" t="str">
        <f t="shared" si="3"/>
        <v>OK</v>
      </c>
      <c r="T52" s="5" t="str">
        <f t="shared" si="4"/>
        <v>OK</v>
      </c>
      <c r="U52" s="5" t="str">
        <f t="shared" si="5"/>
        <v>OK</v>
      </c>
      <c r="V52" s="5" t="str">
        <f t="shared" si="6"/>
        <v>OK</v>
      </c>
      <c r="W52" s="6">
        <f t="shared" si="7"/>
        <v>0</v>
      </c>
    </row>
    <row r="53" spans="1:23" ht="26.1" customHeight="1" x14ac:dyDescent="0.2">
      <c r="A53" s="28" t="s">
        <v>181</v>
      </c>
      <c r="B53" s="28" t="s">
        <v>182</v>
      </c>
      <c r="C53" s="28" t="s">
        <v>183</v>
      </c>
      <c r="D53" s="28" t="s">
        <v>184</v>
      </c>
      <c r="E53" s="30" t="s">
        <v>15</v>
      </c>
      <c r="F53" s="29">
        <v>30</v>
      </c>
      <c r="G53" s="22">
        <v>171.89</v>
      </c>
      <c r="H53" s="22">
        <f t="shared" si="0"/>
        <v>5156.7</v>
      </c>
      <c r="I53" s="22" t="e">
        <f>TRUNC(F53 *#REF!,2)</f>
        <v>#REF!</v>
      </c>
      <c r="J53" s="28" t="s">
        <v>181</v>
      </c>
      <c r="K53" s="28" t="s">
        <v>182</v>
      </c>
      <c r="L53" s="28" t="s">
        <v>183</v>
      </c>
      <c r="M53" s="28" t="s">
        <v>184</v>
      </c>
      <c r="N53" s="30" t="s">
        <v>15</v>
      </c>
      <c r="O53" s="29">
        <v>30</v>
      </c>
      <c r="P53" s="40"/>
      <c r="Q53" s="22">
        <f t="shared" si="1"/>
        <v>0</v>
      </c>
      <c r="R53" s="5" t="str">
        <f t="shared" si="2"/>
        <v>OK</v>
      </c>
      <c r="S53" s="5" t="str">
        <f t="shared" si="3"/>
        <v>OK</v>
      </c>
      <c r="T53" s="5" t="str">
        <f t="shared" si="4"/>
        <v>OK</v>
      </c>
      <c r="U53" s="5" t="str">
        <f t="shared" si="5"/>
        <v>OK</v>
      </c>
      <c r="V53" s="5" t="str">
        <f t="shared" si="6"/>
        <v>OK</v>
      </c>
      <c r="W53" s="6">
        <f t="shared" si="7"/>
        <v>0</v>
      </c>
    </row>
    <row r="54" spans="1:23" ht="26.1" customHeight="1" x14ac:dyDescent="0.2">
      <c r="A54" s="28" t="s">
        <v>185</v>
      </c>
      <c r="B54" s="28" t="s">
        <v>186</v>
      </c>
      <c r="C54" s="28" t="s">
        <v>17</v>
      </c>
      <c r="D54" s="28" t="s">
        <v>187</v>
      </c>
      <c r="E54" s="30" t="s">
        <v>16</v>
      </c>
      <c r="F54" s="29">
        <v>20</v>
      </c>
      <c r="G54" s="22">
        <v>254.35</v>
      </c>
      <c r="H54" s="22">
        <f t="shared" si="0"/>
        <v>5087</v>
      </c>
      <c r="I54" s="22" t="e">
        <f>TRUNC(F54 *#REF!,2)</f>
        <v>#REF!</v>
      </c>
      <c r="J54" s="28" t="s">
        <v>185</v>
      </c>
      <c r="K54" s="28" t="s">
        <v>186</v>
      </c>
      <c r="L54" s="28" t="s">
        <v>17</v>
      </c>
      <c r="M54" s="28" t="s">
        <v>187</v>
      </c>
      <c r="N54" s="30" t="s">
        <v>16</v>
      </c>
      <c r="O54" s="29">
        <v>20</v>
      </c>
      <c r="P54" s="40"/>
      <c r="Q54" s="22">
        <f t="shared" si="1"/>
        <v>0</v>
      </c>
      <c r="R54" s="5" t="str">
        <f t="shared" si="2"/>
        <v>OK</v>
      </c>
      <c r="S54" s="5" t="str">
        <f t="shared" si="3"/>
        <v>OK</v>
      </c>
      <c r="T54" s="5" t="str">
        <f t="shared" si="4"/>
        <v>OK</v>
      </c>
      <c r="U54" s="5" t="str">
        <f t="shared" si="5"/>
        <v>OK</v>
      </c>
      <c r="V54" s="5" t="str">
        <f t="shared" si="6"/>
        <v>OK</v>
      </c>
      <c r="W54" s="6">
        <f t="shared" si="7"/>
        <v>0</v>
      </c>
    </row>
    <row r="55" spans="1:23" ht="24" customHeight="1" x14ac:dyDescent="0.2">
      <c r="A55" s="28" t="s">
        <v>188</v>
      </c>
      <c r="B55" s="28" t="s">
        <v>189</v>
      </c>
      <c r="C55" s="28" t="s">
        <v>14</v>
      </c>
      <c r="D55" s="28" t="s">
        <v>190</v>
      </c>
      <c r="E55" s="30" t="s">
        <v>125</v>
      </c>
      <c r="F55" s="29">
        <v>300</v>
      </c>
      <c r="G55" s="22">
        <v>3.55</v>
      </c>
      <c r="H55" s="22">
        <f t="shared" si="0"/>
        <v>1065</v>
      </c>
      <c r="I55" s="22" t="e">
        <f>TRUNC(F55 *#REF!,2)</f>
        <v>#REF!</v>
      </c>
      <c r="J55" s="28" t="s">
        <v>188</v>
      </c>
      <c r="K55" s="28" t="s">
        <v>189</v>
      </c>
      <c r="L55" s="28" t="s">
        <v>14</v>
      </c>
      <c r="M55" s="28" t="s">
        <v>190</v>
      </c>
      <c r="N55" s="30" t="s">
        <v>125</v>
      </c>
      <c r="O55" s="29">
        <v>300</v>
      </c>
      <c r="P55" s="40"/>
      <c r="Q55" s="22">
        <f t="shared" si="1"/>
        <v>0</v>
      </c>
      <c r="R55" s="5" t="str">
        <f t="shared" si="2"/>
        <v>OK</v>
      </c>
      <c r="S55" s="5" t="str">
        <f t="shared" si="3"/>
        <v>OK</v>
      </c>
      <c r="T55" s="5" t="str">
        <f t="shared" si="4"/>
        <v>OK</v>
      </c>
      <c r="U55" s="5" t="str">
        <f t="shared" si="5"/>
        <v>OK</v>
      </c>
      <c r="V55" s="5" t="str">
        <f t="shared" si="6"/>
        <v>OK</v>
      </c>
      <c r="W55" s="6">
        <f t="shared" si="7"/>
        <v>0</v>
      </c>
    </row>
    <row r="56" spans="1:23" ht="39" customHeight="1" x14ac:dyDescent="0.2">
      <c r="A56" s="28" t="s">
        <v>191</v>
      </c>
      <c r="B56" s="28" t="s">
        <v>192</v>
      </c>
      <c r="C56" s="28" t="s">
        <v>14</v>
      </c>
      <c r="D56" s="28" t="s">
        <v>193</v>
      </c>
      <c r="E56" s="30" t="s">
        <v>125</v>
      </c>
      <c r="F56" s="29">
        <v>272</v>
      </c>
      <c r="G56" s="22">
        <v>265.66000000000003</v>
      </c>
      <c r="H56" s="22">
        <f t="shared" si="0"/>
        <v>72259.520000000004</v>
      </c>
      <c r="I56" s="22" t="e">
        <f>TRUNC(F56 *#REF!,2)</f>
        <v>#REF!</v>
      </c>
      <c r="J56" s="28" t="s">
        <v>191</v>
      </c>
      <c r="K56" s="28" t="s">
        <v>192</v>
      </c>
      <c r="L56" s="28" t="s">
        <v>14</v>
      </c>
      <c r="M56" s="28" t="s">
        <v>193</v>
      </c>
      <c r="N56" s="30" t="s">
        <v>125</v>
      </c>
      <c r="O56" s="29">
        <v>272</v>
      </c>
      <c r="P56" s="40"/>
      <c r="Q56" s="22">
        <f t="shared" si="1"/>
        <v>0</v>
      </c>
      <c r="R56" s="5" t="str">
        <f t="shared" si="2"/>
        <v>OK</v>
      </c>
      <c r="S56" s="5" t="str">
        <f t="shared" si="3"/>
        <v>OK</v>
      </c>
      <c r="T56" s="5" t="str">
        <f t="shared" si="4"/>
        <v>OK</v>
      </c>
      <c r="U56" s="5" t="str">
        <f t="shared" si="5"/>
        <v>OK</v>
      </c>
      <c r="V56" s="5" t="str">
        <f t="shared" si="6"/>
        <v>OK</v>
      </c>
      <c r="W56" s="6">
        <f t="shared" si="7"/>
        <v>0</v>
      </c>
    </row>
    <row r="57" spans="1:23" ht="39" customHeight="1" x14ac:dyDescent="0.2">
      <c r="A57" s="27" t="s">
        <v>44</v>
      </c>
      <c r="B57" s="27" t="s">
        <v>100</v>
      </c>
      <c r="C57" s="27"/>
      <c r="D57" s="27" t="s">
        <v>93</v>
      </c>
      <c r="E57" s="38"/>
      <c r="F57" s="20"/>
      <c r="G57" s="21"/>
      <c r="H57" s="22"/>
      <c r="I57" s="21" t="e">
        <f>TRUNC(F57 *#REF!,2)</f>
        <v>#REF!</v>
      </c>
      <c r="J57" s="27" t="s">
        <v>44</v>
      </c>
      <c r="K57" s="27" t="s">
        <v>100</v>
      </c>
      <c r="L57" s="27"/>
      <c r="M57" s="27" t="s">
        <v>93</v>
      </c>
      <c r="N57" s="38"/>
      <c r="O57" s="38"/>
      <c r="P57" s="41"/>
      <c r="Q57" s="38"/>
      <c r="R57" s="38"/>
      <c r="S57" s="38"/>
      <c r="T57" s="38"/>
      <c r="U57" s="38"/>
      <c r="V57" s="38"/>
      <c r="W57" s="38"/>
    </row>
    <row r="58" spans="1:23" ht="65.099999999999994" customHeight="1" x14ac:dyDescent="0.2">
      <c r="A58" s="27" t="s">
        <v>45</v>
      </c>
      <c r="B58" s="27" t="s">
        <v>100</v>
      </c>
      <c r="C58" s="27"/>
      <c r="D58" s="27" t="s">
        <v>194</v>
      </c>
      <c r="E58" s="38"/>
      <c r="F58" s="20"/>
      <c r="G58" s="21"/>
      <c r="H58" s="22"/>
      <c r="I58" s="21" t="e">
        <f>TRUNC(F58 *#REF!,2)</f>
        <v>#REF!</v>
      </c>
      <c r="J58" s="27" t="s">
        <v>45</v>
      </c>
      <c r="K58" s="27" t="s">
        <v>100</v>
      </c>
      <c r="L58" s="27"/>
      <c r="M58" s="27" t="s">
        <v>194</v>
      </c>
      <c r="N58" s="38"/>
      <c r="O58" s="38"/>
      <c r="P58" s="41"/>
      <c r="Q58" s="38"/>
      <c r="R58" s="38"/>
      <c r="S58" s="38"/>
      <c r="T58" s="38"/>
      <c r="U58" s="38"/>
      <c r="V58" s="38"/>
      <c r="W58" s="38"/>
    </row>
    <row r="59" spans="1:23" ht="39" customHeight="1" x14ac:dyDescent="0.2">
      <c r="A59" s="28" t="s">
        <v>46</v>
      </c>
      <c r="B59" s="28" t="s">
        <v>195</v>
      </c>
      <c r="C59" s="28" t="s">
        <v>17</v>
      </c>
      <c r="D59" s="28" t="s">
        <v>196</v>
      </c>
      <c r="E59" s="30" t="s">
        <v>24</v>
      </c>
      <c r="F59" s="29">
        <v>1272.74</v>
      </c>
      <c r="G59" s="22">
        <v>5.4</v>
      </c>
      <c r="H59" s="22">
        <f t="shared" si="0"/>
        <v>6872.79</v>
      </c>
      <c r="I59" s="22" t="e">
        <f>TRUNC(F59 *#REF!,2)</f>
        <v>#REF!</v>
      </c>
      <c r="J59" s="28" t="s">
        <v>46</v>
      </c>
      <c r="K59" s="28" t="s">
        <v>195</v>
      </c>
      <c r="L59" s="28" t="s">
        <v>17</v>
      </c>
      <c r="M59" s="28" t="s">
        <v>196</v>
      </c>
      <c r="N59" s="30" t="s">
        <v>24</v>
      </c>
      <c r="O59" s="29">
        <v>1272.74</v>
      </c>
      <c r="P59" s="40"/>
      <c r="Q59" s="22">
        <f t="shared" si="1"/>
        <v>0</v>
      </c>
      <c r="R59" s="5" t="str">
        <f t="shared" si="2"/>
        <v>OK</v>
      </c>
      <c r="S59" s="5" t="str">
        <f t="shared" si="3"/>
        <v>OK</v>
      </c>
      <c r="T59" s="5" t="str">
        <f t="shared" si="4"/>
        <v>OK</v>
      </c>
      <c r="U59" s="5" t="str">
        <f t="shared" si="5"/>
        <v>OK</v>
      </c>
      <c r="V59" s="5" t="str">
        <f t="shared" si="6"/>
        <v>OK</v>
      </c>
      <c r="W59" s="6">
        <f t="shared" si="7"/>
        <v>0</v>
      </c>
    </row>
    <row r="60" spans="1:23" ht="39" customHeight="1" x14ac:dyDescent="0.2">
      <c r="A60" s="27" t="s">
        <v>197</v>
      </c>
      <c r="B60" s="27" t="s">
        <v>100</v>
      </c>
      <c r="C60" s="27"/>
      <c r="D60" s="27" t="s">
        <v>198</v>
      </c>
      <c r="E60" s="38"/>
      <c r="F60" s="20"/>
      <c r="G60" s="21"/>
      <c r="H60" s="22"/>
      <c r="I60" s="21" t="e">
        <f>TRUNC(F60 *#REF!,2)</f>
        <v>#REF!</v>
      </c>
      <c r="J60" s="27" t="s">
        <v>197</v>
      </c>
      <c r="K60" s="27" t="s">
        <v>100</v>
      </c>
      <c r="L60" s="27"/>
      <c r="M60" s="27" t="s">
        <v>198</v>
      </c>
      <c r="N60" s="38"/>
      <c r="O60" s="38"/>
      <c r="P60" s="41"/>
      <c r="Q60" s="38"/>
      <c r="R60" s="38"/>
      <c r="S60" s="38"/>
      <c r="T60" s="38"/>
      <c r="U60" s="38"/>
      <c r="V60" s="38"/>
      <c r="W60" s="38"/>
    </row>
    <row r="61" spans="1:23" ht="39" customHeight="1" x14ac:dyDescent="0.2">
      <c r="A61" s="27" t="s">
        <v>199</v>
      </c>
      <c r="B61" s="27" t="s">
        <v>100</v>
      </c>
      <c r="C61" s="27"/>
      <c r="D61" s="27" t="s">
        <v>200</v>
      </c>
      <c r="E61" s="38"/>
      <c r="F61" s="20"/>
      <c r="G61" s="21"/>
      <c r="H61" s="22"/>
      <c r="I61" s="21" t="e">
        <f>TRUNC(F61 *#REF!,2)</f>
        <v>#REF!</v>
      </c>
      <c r="J61" s="27" t="s">
        <v>199</v>
      </c>
      <c r="K61" s="27" t="s">
        <v>100</v>
      </c>
      <c r="L61" s="27"/>
      <c r="M61" s="27" t="s">
        <v>200</v>
      </c>
      <c r="N61" s="38"/>
      <c r="O61" s="38"/>
      <c r="P61" s="41"/>
      <c r="Q61" s="38"/>
      <c r="R61" s="38"/>
      <c r="S61" s="38"/>
      <c r="T61" s="38"/>
      <c r="U61" s="38"/>
      <c r="V61" s="38"/>
      <c r="W61" s="38"/>
    </row>
    <row r="62" spans="1:23" ht="24" customHeight="1" x14ac:dyDescent="0.2">
      <c r="A62" s="28" t="s">
        <v>201</v>
      </c>
      <c r="B62" s="28" t="s">
        <v>202</v>
      </c>
      <c r="C62" s="28" t="s">
        <v>14</v>
      </c>
      <c r="D62" s="28" t="s">
        <v>203</v>
      </c>
      <c r="E62" s="30" t="s">
        <v>16</v>
      </c>
      <c r="F62" s="29">
        <v>2</v>
      </c>
      <c r="G62" s="22">
        <v>30717.5</v>
      </c>
      <c r="H62" s="22">
        <f t="shared" si="0"/>
        <v>61435</v>
      </c>
      <c r="I62" s="22" t="e">
        <f>TRUNC(F62 *#REF!,2)</f>
        <v>#REF!</v>
      </c>
      <c r="J62" s="28" t="s">
        <v>201</v>
      </c>
      <c r="K62" s="28" t="s">
        <v>202</v>
      </c>
      <c r="L62" s="28" t="s">
        <v>14</v>
      </c>
      <c r="M62" s="28" t="s">
        <v>203</v>
      </c>
      <c r="N62" s="30" t="s">
        <v>16</v>
      </c>
      <c r="O62" s="29">
        <v>2</v>
      </c>
      <c r="P62" s="40"/>
      <c r="Q62" s="22">
        <f t="shared" si="1"/>
        <v>0</v>
      </c>
      <c r="R62" s="5" t="str">
        <f t="shared" si="2"/>
        <v>OK</v>
      </c>
      <c r="S62" s="5" t="str">
        <f t="shared" si="3"/>
        <v>OK</v>
      </c>
      <c r="T62" s="5" t="str">
        <f t="shared" si="4"/>
        <v>OK</v>
      </c>
      <c r="U62" s="5" t="str">
        <f t="shared" si="5"/>
        <v>OK</v>
      </c>
      <c r="V62" s="5" t="str">
        <f t="shared" si="6"/>
        <v>OK</v>
      </c>
      <c r="W62" s="6">
        <f t="shared" si="7"/>
        <v>0</v>
      </c>
    </row>
    <row r="63" spans="1:23" ht="51.95" customHeight="1" x14ac:dyDescent="0.2">
      <c r="A63" s="28" t="s">
        <v>204</v>
      </c>
      <c r="B63" s="28" t="s">
        <v>205</v>
      </c>
      <c r="C63" s="28" t="s">
        <v>14</v>
      </c>
      <c r="D63" s="28" t="s">
        <v>206</v>
      </c>
      <c r="E63" s="30" t="s">
        <v>34</v>
      </c>
      <c r="F63" s="29">
        <v>1331.02</v>
      </c>
      <c r="G63" s="22">
        <v>80.97</v>
      </c>
      <c r="H63" s="22">
        <f t="shared" si="0"/>
        <v>107772.68</v>
      </c>
      <c r="I63" s="22" t="e">
        <f>TRUNC(F63 *#REF!,2)</f>
        <v>#REF!</v>
      </c>
      <c r="J63" s="28" t="s">
        <v>204</v>
      </c>
      <c r="K63" s="28" t="s">
        <v>205</v>
      </c>
      <c r="L63" s="28" t="s">
        <v>14</v>
      </c>
      <c r="M63" s="28" t="s">
        <v>206</v>
      </c>
      <c r="N63" s="30" t="s">
        <v>34</v>
      </c>
      <c r="O63" s="29">
        <v>1331.02</v>
      </c>
      <c r="P63" s="40"/>
      <c r="Q63" s="22">
        <f t="shared" si="1"/>
        <v>0</v>
      </c>
      <c r="R63" s="5" t="str">
        <f t="shared" si="2"/>
        <v>OK</v>
      </c>
      <c r="S63" s="5" t="str">
        <f t="shared" si="3"/>
        <v>OK</v>
      </c>
      <c r="T63" s="5" t="str">
        <f t="shared" si="4"/>
        <v>OK</v>
      </c>
      <c r="U63" s="5" t="str">
        <f t="shared" si="5"/>
        <v>OK</v>
      </c>
      <c r="V63" s="5" t="str">
        <f t="shared" si="6"/>
        <v>OK</v>
      </c>
      <c r="W63" s="6">
        <f t="shared" si="7"/>
        <v>0</v>
      </c>
    </row>
    <row r="64" spans="1:23" ht="26.1" customHeight="1" x14ac:dyDescent="0.2">
      <c r="A64" s="27" t="s">
        <v>207</v>
      </c>
      <c r="B64" s="27" t="s">
        <v>100</v>
      </c>
      <c r="C64" s="27"/>
      <c r="D64" s="27" t="s">
        <v>208</v>
      </c>
      <c r="E64" s="38"/>
      <c r="F64" s="20"/>
      <c r="G64" s="21"/>
      <c r="H64" s="22"/>
      <c r="I64" s="21" t="e">
        <f>TRUNC(F64 *#REF!,2)</f>
        <v>#REF!</v>
      </c>
      <c r="J64" s="27" t="s">
        <v>207</v>
      </c>
      <c r="K64" s="27" t="s">
        <v>100</v>
      </c>
      <c r="L64" s="27"/>
      <c r="M64" s="27" t="s">
        <v>208</v>
      </c>
      <c r="N64" s="38"/>
      <c r="O64" s="38"/>
      <c r="P64" s="41"/>
      <c r="Q64" s="38"/>
      <c r="R64" s="38"/>
      <c r="S64" s="38"/>
      <c r="T64" s="38"/>
      <c r="U64" s="38"/>
      <c r="V64" s="38"/>
      <c r="W64" s="38"/>
    </row>
    <row r="65" spans="1:23" ht="26.1" customHeight="1" x14ac:dyDescent="0.2">
      <c r="A65" s="28" t="s">
        <v>209</v>
      </c>
      <c r="B65" s="28" t="s">
        <v>210</v>
      </c>
      <c r="C65" s="28" t="s">
        <v>14</v>
      </c>
      <c r="D65" s="28" t="s">
        <v>211</v>
      </c>
      <c r="E65" s="30" t="s">
        <v>16</v>
      </c>
      <c r="F65" s="29">
        <v>8</v>
      </c>
      <c r="G65" s="22">
        <v>288.17</v>
      </c>
      <c r="H65" s="22">
        <f t="shared" si="0"/>
        <v>2305.36</v>
      </c>
      <c r="I65" s="22" t="e">
        <f>TRUNC(F65 *#REF!,2)</f>
        <v>#REF!</v>
      </c>
      <c r="J65" s="28" t="s">
        <v>209</v>
      </c>
      <c r="K65" s="28" t="s">
        <v>210</v>
      </c>
      <c r="L65" s="28" t="s">
        <v>14</v>
      </c>
      <c r="M65" s="28" t="s">
        <v>211</v>
      </c>
      <c r="N65" s="30" t="s">
        <v>16</v>
      </c>
      <c r="O65" s="29">
        <v>8</v>
      </c>
      <c r="P65" s="40"/>
      <c r="Q65" s="22">
        <f t="shared" si="1"/>
        <v>0</v>
      </c>
      <c r="R65" s="5" t="str">
        <f t="shared" si="2"/>
        <v>OK</v>
      </c>
      <c r="S65" s="5" t="str">
        <f t="shared" si="3"/>
        <v>OK</v>
      </c>
      <c r="T65" s="5" t="str">
        <f t="shared" si="4"/>
        <v>OK</v>
      </c>
      <c r="U65" s="5" t="str">
        <f t="shared" si="5"/>
        <v>OK</v>
      </c>
      <c r="V65" s="5" t="str">
        <f t="shared" si="6"/>
        <v>OK</v>
      </c>
      <c r="W65" s="6">
        <f t="shared" si="7"/>
        <v>0</v>
      </c>
    </row>
    <row r="66" spans="1:23" ht="51.95" customHeight="1" x14ac:dyDescent="0.2">
      <c r="A66" s="28" t="s">
        <v>212</v>
      </c>
      <c r="B66" s="28" t="s">
        <v>213</v>
      </c>
      <c r="C66" s="28" t="s">
        <v>17</v>
      </c>
      <c r="D66" s="28" t="s">
        <v>214</v>
      </c>
      <c r="E66" s="30" t="s">
        <v>24</v>
      </c>
      <c r="F66" s="29">
        <v>40.53</v>
      </c>
      <c r="G66" s="22">
        <v>11.54</v>
      </c>
      <c r="H66" s="22">
        <f t="shared" si="0"/>
        <v>467.71</v>
      </c>
      <c r="I66" s="22" t="e">
        <f>TRUNC(F66 *#REF!,2)</f>
        <v>#REF!</v>
      </c>
      <c r="J66" s="28" t="s">
        <v>212</v>
      </c>
      <c r="K66" s="28" t="s">
        <v>213</v>
      </c>
      <c r="L66" s="28" t="s">
        <v>17</v>
      </c>
      <c r="M66" s="28" t="s">
        <v>214</v>
      </c>
      <c r="N66" s="30" t="s">
        <v>24</v>
      </c>
      <c r="O66" s="29">
        <v>40.53</v>
      </c>
      <c r="P66" s="40"/>
      <c r="Q66" s="22">
        <f t="shared" si="1"/>
        <v>0</v>
      </c>
      <c r="R66" s="5" t="str">
        <f t="shared" si="2"/>
        <v>OK</v>
      </c>
      <c r="S66" s="5" t="str">
        <f t="shared" si="3"/>
        <v>OK</v>
      </c>
      <c r="T66" s="5" t="str">
        <f t="shared" si="4"/>
        <v>OK</v>
      </c>
      <c r="U66" s="5" t="str">
        <f t="shared" si="5"/>
        <v>OK</v>
      </c>
      <c r="V66" s="5" t="str">
        <f t="shared" si="6"/>
        <v>OK</v>
      </c>
      <c r="W66" s="6">
        <f t="shared" si="7"/>
        <v>0</v>
      </c>
    </row>
    <row r="67" spans="1:23" ht="51.95" customHeight="1" x14ac:dyDescent="0.2">
      <c r="A67" s="28" t="s">
        <v>215</v>
      </c>
      <c r="B67" s="28" t="s">
        <v>216</v>
      </c>
      <c r="C67" s="28" t="s">
        <v>17</v>
      </c>
      <c r="D67" s="28" t="s">
        <v>217</v>
      </c>
      <c r="E67" s="30" t="s">
        <v>24</v>
      </c>
      <c r="F67" s="29">
        <v>5.38</v>
      </c>
      <c r="G67" s="22">
        <v>29.85</v>
      </c>
      <c r="H67" s="22">
        <f t="shared" si="0"/>
        <v>160.59</v>
      </c>
      <c r="I67" s="22" t="e">
        <f>TRUNC(F67 *#REF!,2)</f>
        <v>#REF!</v>
      </c>
      <c r="J67" s="28" t="s">
        <v>215</v>
      </c>
      <c r="K67" s="28" t="s">
        <v>216</v>
      </c>
      <c r="L67" s="28" t="s">
        <v>17</v>
      </c>
      <c r="M67" s="28" t="s">
        <v>217</v>
      </c>
      <c r="N67" s="30" t="s">
        <v>24</v>
      </c>
      <c r="O67" s="29">
        <v>5.38</v>
      </c>
      <c r="P67" s="40"/>
      <c r="Q67" s="22">
        <f t="shared" si="1"/>
        <v>0</v>
      </c>
      <c r="R67" s="5" t="str">
        <f t="shared" si="2"/>
        <v>OK</v>
      </c>
      <c r="S67" s="5" t="str">
        <f t="shared" si="3"/>
        <v>OK</v>
      </c>
      <c r="T67" s="5" t="str">
        <f t="shared" si="4"/>
        <v>OK</v>
      </c>
      <c r="U67" s="5" t="str">
        <f t="shared" si="5"/>
        <v>OK</v>
      </c>
      <c r="V67" s="5" t="str">
        <f t="shared" si="6"/>
        <v>OK</v>
      </c>
      <c r="W67" s="6">
        <f t="shared" si="7"/>
        <v>0</v>
      </c>
    </row>
    <row r="68" spans="1:23" ht="65.099999999999994" customHeight="1" x14ac:dyDescent="0.2">
      <c r="A68" s="28" t="s">
        <v>218</v>
      </c>
      <c r="B68" s="28" t="s">
        <v>219</v>
      </c>
      <c r="C68" s="28" t="s">
        <v>17</v>
      </c>
      <c r="D68" s="28" t="s">
        <v>220</v>
      </c>
      <c r="E68" s="30" t="s">
        <v>24</v>
      </c>
      <c r="F68" s="29">
        <v>45.63</v>
      </c>
      <c r="G68" s="22">
        <v>4.3</v>
      </c>
      <c r="H68" s="22">
        <f t="shared" si="0"/>
        <v>196.2</v>
      </c>
      <c r="I68" s="22" t="e">
        <f>TRUNC(F68 *#REF!,2)</f>
        <v>#REF!</v>
      </c>
      <c r="J68" s="28" t="s">
        <v>218</v>
      </c>
      <c r="K68" s="28" t="s">
        <v>219</v>
      </c>
      <c r="L68" s="28" t="s">
        <v>17</v>
      </c>
      <c r="M68" s="28" t="s">
        <v>220</v>
      </c>
      <c r="N68" s="30" t="s">
        <v>24</v>
      </c>
      <c r="O68" s="29">
        <v>45.63</v>
      </c>
      <c r="P68" s="40"/>
      <c r="Q68" s="22">
        <f t="shared" si="1"/>
        <v>0</v>
      </c>
      <c r="R68" s="5" t="str">
        <f t="shared" si="2"/>
        <v>OK</v>
      </c>
      <c r="S68" s="5" t="str">
        <f t="shared" si="3"/>
        <v>OK</v>
      </c>
      <c r="T68" s="5" t="str">
        <f t="shared" si="4"/>
        <v>OK</v>
      </c>
      <c r="U68" s="5" t="str">
        <f t="shared" si="5"/>
        <v>OK</v>
      </c>
      <c r="V68" s="5" t="str">
        <f t="shared" si="6"/>
        <v>OK</v>
      </c>
      <c r="W68" s="6">
        <f t="shared" si="7"/>
        <v>0</v>
      </c>
    </row>
    <row r="69" spans="1:23" ht="26.1" customHeight="1" x14ac:dyDescent="0.2">
      <c r="A69" s="28" t="s">
        <v>221</v>
      </c>
      <c r="B69" s="28" t="s">
        <v>222</v>
      </c>
      <c r="C69" s="28" t="s">
        <v>17</v>
      </c>
      <c r="D69" s="28" t="s">
        <v>223</v>
      </c>
      <c r="E69" s="30" t="s">
        <v>24</v>
      </c>
      <c r="F69" s="29">
        <v>45.63</v>
      </c>
      <c r="G69" s="22">
        <v>9.27</v>
      </c>
      <c r="H69" s="22">
        <f t="shared" si="0"/>
        <v>422.99</v>
      </c>
      <c r="I69" s="22" t="e">
        <f>TRUNC(F69 *#REF!,2)</f>
        <v>#REF!</v>
      </c>
      <c r="J69" s="28" t="s">
        <v>221</v>
      </c>
      <c r="K69" s="28" t="s">
        <v>222</v>
      </c>
      <c r="L69" s="28" t="s">
        <v>17</v>
      </c>
      <c r="M69" s="28" t="s">
        <v>223</v>
      </c>
      <c r="N69" s="30" t="s">
        <v>24</v>
      </c>
      <c r="O69" s="29">
        <v>45.63</v>
      </c>
      <c r="P69" s="40"/>
      <c r="Q69" s="22">
        <f t="shared" si="1"/>
        <v>0</v>
      </c>
      <c r="R69" s="5" t="str">
        <f t="shared" si="2"/>
        <v>OK</v>
      </c>
      <c r="S69" s="5" t="str">
        <f t="shared" si="3"/>
        <v>OK</v>
      </c>
      <c r="T69" s="5" t="str">
        <f t="shared" si="4"/>
        <v>OK</v>
      </c>
      <c r="U69" s="5" t="str">
        <f t="shared" si="5"/>
        <v>OK</v>
      </c>
      <c r="V69" s="5" t="str">
        <f t="shared" si="6"/>
        <v>OK</v>
      </c>
      <c r="W69" s="6">
        <f t="shared" si="7"/>
        <v>0</v>
      </c>
    </row>
    <row r="70" spans="1:23" ht="24" customHeight="1" x14ac:dyDescent="0.2">
      <c r="A70" s="28" t="s">
        <v>224</v>
      </c>
      <c r="B70" s="28" t="s">
        <v>225</v>
      </c>
      <c r="C70" s="28" t="s">
        <v>17</v>
      </c>
      <c r="D70" s="28" t="s">
        <v>226</v>
      </c>
      <c r="E70" s="30" t="s">
        <v>34</v>
      </c>
      <c r="F70" s="29">
        <v>59.29</v>
      </c>
      <c r="G70" s="22">
        <v>67.34</v>
      </c>
      <c r="H70" s="22">
        <f t="shared" si="0"/>
        <v>3992.58</v>
      </c>
      <c r="I70" s="22" t="e">
        <f>TRUNC(F70 *#REF!,2)</f>
        <v>#REF!</v>
      </c>
      <c r="J70" s="28" t="s">
        <v>224</v>
      </c>
      <c r="K70" s="28" t="s">
        <v>225</v>
      </c>
      <c r="L70" s="28" t="s">
        <v>17</v>
      </c>
      <c r="M70" s="28" t="s">
        <v>226</v>
      </c>
      <c r="N70" s="30" t="s">
        <v>34</v>
      </c>
      <c r="O70" s="29">
        <v>59.29</v>
      </c>
      <c r="P70" s="40"/>
      <c r="Q70" s="22">
        <f t="shared" si="1"/>
        <v>0</v>
      </c>
      <c r="R70" s="5" t="str">
        <f t="shared" si="2"/>
        <v>OK</v>
      </c>
      <c r="S70" s="5" t="str">
        <f t="shared" si="3"/>
        <v>OK</v>
      </c>
      <c r="T70" s="5" t="str">
        <f t="shared" si="4"/>
        <v>OK</v>
      </c>
      <c r="U70" s="5" t="str">
        <f t="shared" si="5"/>
        <v>OK</v>
      </c>
      <c r="V70" s="5" t="str">
        <f t="shared" si="6"/>
        <v>OK</v>
      </c>
      <c r="W70" s="6">
        <f t="shared" si="7"/>
        <v>0</v>
      </c>
    </row>
    <row r="71" spans="1:23" ht="26.1" customHeight="1" x14ac:dyDescent="0.2">
      <c r="A71" s="28" t="s">
        <v>227</v>
      </c>
      <c r="B71" s="28" t="s">
        <v>228</v>
      </c>
      <c r="C71" s="28" t="s">
        <v>14</v>
      </c>
      <c r="D71" s="28" t="s">
        <v>229</v>
      </c>
      <c r="E71" s="30" t="s">
        <v>34</v>
      </c>
      <c r="F71" s="29">
        <v>17.32</v>
      </c>
      <c r="G71" s="22">
        <v>118.77</v>
      </c>
      <c r="H71" s="22">
        <f t="shared" si="0"/>
        <v>2057.09</v>
      </c>
      <c r="I71" s="22" t="e">
        <f>TRUNC(F71 *#REF!,2)</f>
        <v>#REF!</v>
      </c>
      <c r="J71" s="28" t="s">
        <v>227</v>
      </c>
      <c r="K71" s="28" t="s">
        <v>228</v>
      </c>
      <c r="L71" s="28" t="s">
        <v>14</v>
      </c>
      <c r="M71" s="28" t="s">
        <v>229</v>
      </c>
      <c r="N71" s="30" t="s">
        <v>34</v>
      </c>
      <c r="O71" s="29">
        <v>17.32</v>
      </c>
      <c r="P71" s="40"/>
      <c r="Q71" s="22">
        <f t="shared" si="1"/>
        <v>0</v>
      </c>
      <c r="R71" s="5" t="str">
        <f t="shared" si="2"/>
        <v>OK</v>
      </c>
      <c r="S71" s="5" t="str">
        <f t="shared" si="3"/>
        <v>OK</v>
      </c>
      <c r="T71" s="5" t="str">
        <f t="shared" si="4"/>
        <v>OK</v>
      </c>
      <c r="U71" s="5" t="str">
        <f t="shared" si="5"/>
        <v>OK</v>
      </c>
      <c r="V71" s="5" t="str">
        <f t="shared" si="6"/>
        <v>OK</v>
      </c>
      <c r="W71" s="6">
        <f t="shared" si="7"/>
        <v>0</v>
      </c>
    </row>
    <row r="72" spans="1:23" ht="39" customHeight="1" x14ac:dyDescent="0.2">
      <c r="A72" s="28" t="s">
        <v>230</v>
      </c>
      <c r="B72" s="28" t="s">
        <v>95</v>
      </c>
      <c r="C72" s="28" t="s">
        <v>14</v>
      </c>
      <c r="D72" s="28" t="s">
        <v>94</v>
      </c>
      <c r="E72" s="30" t="s">
        <v>34</v>
      </c>
      <c r="F72" s="29">
        <v>8.4700000000000006</v>
      </c>
      <c r="G72" s="22">
        <v>162.82</v>
      </c>
      <c r="H72" s="22">
        <f t="shared" si="0"/>
        <v>1379.08</v>
      </c>
      <c r="I72" s="22" t="e">
        <f>TRUNC(F72 *#REF!,2)</f>
        <v>#REF!</v>
      </c>
      <c r="J72" s="28" t="s">
        <v>230</v>
      </c>
      <c r="K72" s="28" t="s">
        <v>95</v>
      </c>
      <c r="L72" s="28" t="s">
        <v>14</v>
      </c>
      <c r="M72" s="28" t="s">
        <v>94</v>
      </c>
      <c r="N72" s="30" t="s">
        <v>34</v>
      </c>
      <c r="O72" s="29">
        <v>8.4700000000000006</v>
      </c>
      <c r="P72" s="40"/>
      <c r="Q72" s="22">
        <f t="shared" si="1"/>
        <v>0</v>
      </c>
      <c r="R72" s="5" t="str">
        <f t="shared" si="2"/>
        <v>OK</v>
      </c>
      <c r="S72" s="5" t="str">
        <f t="shared" si="3"/>
        <v>OK</v>
      </c>
      <c r="T72" s="5" t="str">
        <f t="shared" si="4"/>
        <v>OK</v>
      </c>
      <c r="U72" s="5" t="str">
        <f t="shared" si="5"/>
        <v>OK</v>
      </c>
      <c r="V72" s="5" t="str">
        <f t="shared" si="6"/>
        <v>OK</v>
      </c>
      <c r="W72" s="6">
        <f t="shared" si="7"/>
        <v>0</v>
      </c>
    </row>
    <row r="73" spans="1:23" ht="26.1" customHeight="1" x14ac:dyDescent="0.2">
      <c r="A73" s="28" t="s">
        <v>231</v>
      </c>
      <c r="B73" s="28" t="s">
        <v>232</v>
      </c>
      <c r="C73" s="28" t="s">
        <v>17</v>
      </c>
      <c r="D73" s="28" t="s">
        <v>233</v>
      </c>
      <c r="E73" s="30" t="s">
        <v>15</v>
      </c>
      <c r="F73" s="29">
        <v>5000</v>
      </c>
      <c r="G73" s="22">
        <v>0.65</v>
      </c>
      <c r="H73" s="22">
        <f t="shared" si="0"/>
        <v>3250</v>
      </c>
      <c r="I73" s="22" t="e">
        <f>TRUNC(F73 *#REF!,2)</f>
        <v>#REF!</v>
      </c>
      <c r="J73" s="28" t="s">
        <v>231</v>
      </c>
      <c r="K73" s="28" t="s">
        <v>232</v>
      </c>
      <c r="L73" s="28" t="s">
        <v>17</v>
      </c>
      <c r="M73" s="28" t="s">
        <v>233</v>
      </c>
      <c r="N73" s="30" t="s">
        <v>15</v>
      </c>
      <c r="O73" s="29">
        <v>5000</v>
      </c>
      <c r="P73" s="40"/>
      <c r="Q73" s="22">
        <f t="shared" si="1"/>
        <v>0</v>
      </c>
      <c r="R73" s="5" t="str">
        <f t="shared" si="2"/>
        <v>OK</v>
      </c>
      <c r="S73" s="5" t="str">
        <f t="shared" si="3"/>
        <v>OK</v>
      </c>
      <c r="T73" s="5" t="str">
        <f t="shared" si="4"/>
        <v>OK</v>
      </c>
      <c r="U73" s="5" t="str">
        <f t="shared" si="5"/>
        <v>OK</v>
      </c>
      <c r="V73" s="5" t="str">
        <f t="shared" si="6"/>
        <v>OK</v>
      </c>
      <c r="W73" s="6">
        <f t="shared" si="7"/>
        <v>0</v>
      </c>
    </row>
    <row r="74" spans="1:23" ht="24" customHeight="1" x14ac:dyDescent="0.2">
      <c r="A74" s="28" t="s">
        <v>234</v>
      </c>
      <c r="B74" s="28" t="s">
        <v>235</v>
      </c>
      <c r="C74" s="28" t="s">
        <v>14</v>
      </c>
      <c r="D74" s="28" t="s">
        <v>236</v>
      </c>
      <c r="E74" s="30" t="s">
        <v>15</v>
      </c>
      <c r="F74" s="29">
        <v>1000</v>
      </c>
      <c r="G74" s="22">
        <v>12.61</v>
      </c>
      <c r="H74" s="22">
        <f t="shared" si="0"/>
        <v>12610</v>
      </c>
      <c r="I74" s="22" t="e">
        <f>TRUNC(F74 *#REF!,2)</f>
        <v>#REF!</v>
      </c>
      <c r="J74" s="28" t="s">
        <v>234</v>
      </c>
      <c r="K74" s="28" t="s">
        <v>235</v>
      </c>
      <c r="L74" s="28" t="s">
        <v>14</v>
      </c>
      <c r="M74" s="28" t="s">
        <v>236</v>
      </c>
      <c r="N74" s="30" t="s">
        <v>15</v>
      </c>
      <c r="O74" s="29">
        <v>1000</v>
      </c>
      <c r="P74" s="40"/>
      <c r="Q74" s="22">
        <f t="shared" si="1"/>
        <v>0</v>
      </c>
      <c r="R74" s="5" t="str">
        <f t="shared" si="2"/>
        <v>OK</v>
      </c>
      <c r="S74" s="5" t="str">
        <f t="shared" si="3"/>
        <v>OK</v>
      </c>
      <c r="T74" s="5" t="str">
        <f t="shared" si="4"/>
        <v>OK</v>
      </c>
      <c r="U74" s="5" t="str">
        <f t="shared" si="5"/>
        <v>OK</v>
      </c>
      <c r="V74" s="5" t="str">
        <f t="shared" si="6"/>
        <v>OK</v>
      </c>
      <c r="W74" s="6">
        <f t="shared" si="7"/>
        <v>0</v>
      </c>
    </row>
    <row r="75" spans="1:23" ht="39" customHeight="1" x14ac:dyDescent="0.2">
      <c r="A75" s="27" t="s">
        <v>237</v>
      </c>
      <c r="B75" s="27" t="s">
        <v>100</v>
      </c>
      <c r="C75" s="27"/>
      <c r="D75" s="27" t="s">
        <v>238</v>
      </c>
      <c r="E75" s="38"/>
      <c r="F75" s="20"/>
      <c r="G75" s="21"/>
      <c r="H75" s="22"/>
      <c r="I75" s="21" t="e">
        <f>TRUNC(F75 *#REF!,2)</f>
        <v>#REF!</v>
      </c>
      <c r="J75" s="27" t="s">
        <v>237</v>
      </c>
      <c r="K75" s="27" t="s">
        <v>100</v>
      </c>
      <c r="L75" s="27"/>
      <c r="M75" s="27" t="s">
        <v>238</v>
      </c>
      <c r="N75" s="38"/>
      <c r="O75" s="38"/>
      <c r="P75" s="41"/>
      <c r="Q75" s="38"/>
      <c r="R75" s="38"/>
      <c r="S75" s="38"/>
      <c r="T75" s="38"/>
      <c r="U75" s="38"/>
      <c r="V75" s="38"/>
      <c r="W75" s="38"/>
    </row>
    <row r="76" spans="1:23" ht="26.1" customHeight="1" x14ac:dyDescent="0.2">
      <c r="A76" s="28" t="s">
        <v>239</v>
      </c>
      <c r="B76" s="28" t="s">
        <v>240</v>
      </c>
      <c r="C76" s="28" t="s">
        <v>14</v>
      </c>
      <c r="D76" s="28" t="s">
        <v>241</v>
      </c>
      <c r="E76" s="30" t="s">
        <v>242</v>
      </c>
      <c r="F76" s="29">
        <v>1238.8900000000001</v>
      </c>
      <c r="G76" s="22">
        <v>36.06</v>
      </c>
      <c r="H76" s="22">
        <f t="shared" ref="H76:H113" si="8">TRUNC(F76 * G76,2)</f>
        <v>44674.37</v>
      </c>
      <c r="I76" s="22" t="e">
        <f>TRUNC(F76 *#REF!,2)</f>
        <v>#REF!</v>
      </c>
      <c r="J76" s="28" t="s">
        <v>239</v>
      </c>
      <c r="K76" s="28" t="s">
        <v>240</v>
      </c>
      <c r="L76" s="28" t="s">
        <v>14</v>
      </c>
      <c r="M76" s="28" t="s">
        <v>241</v>
      </c>
      <c r="N76" s="30" t="s">
        <v>242</v>
      </c>
      <c r="O76" s="29">
        <v>1238.8900000000001</v>
      </c>
      <c r="P76" s="40"/>
      <c r="Q76" s="22">
        <f t="shared" ref="Q76:Q113" si="9">TRUNC(O76 * P76,2)</f>
        <v>0</v>
      </c>
      <c r="R76" s="5" t="str">
        <f t="shared" ref="R76:R113" si="10">IF(D76=M76,"OK","ERRO")</f>
        <v>OK</v>
      </c>
      <c r="S76" s="5" t="str">
        <f t="shared" ref="S76:S113" si="11">IF(E76=N76,"OK","ERRO")</f>
        <v>OK</v>
      </c>
      <c r="T76" s="5" t="str">
        <f t="shared" ref="T76:T113" si="12">IF(F76=O76,"OK","ERRO")</f>
        <v>OK</v>
      </c>
      <c r="U76" s="5" t="str">
        <f t="shared" ref="U76:U113" si="13">IF(G76&gt;=P76,"OK","ERRO")</f>
        <v>OK</v>
      </c>
      <c r="V76" s="5" t="str">
        <f t="shared" ref="V76:V114" si="14">IF(Q76&lt;=H76,"OK","ERRO")</f>
        <v>OK</v>
      </c>
      <c r="W76" s="6">
        <f t="shared" ref="W76:W114" si="15">IFERROR(Q76/H76,"-")</f>
        <v>0</v>
      </c>
    </row>
    <row r="77" spans="1:23" ht="26.1" customHeight="1" x14ac:dyDescent="0.2">
      <c r="A77" s="28" t="s">
        <v>243</v>
      </c>
      <c r="B77" s="28" t="s">
        <v>244</v>
      </c>
      <c r="C77" s="28" t="s">
        <v>14</v>
      </c>
      <c r="D77" s="28" t="s">
        <v>245</v>
      </c>
      <c r="E77" s="30" t="s">
        <v>34</v>
      </c>
      <c r="F77" s="29">
        <v>166.19</v>
      </c>
      <c r="G77" s="22">
        <v>77.44</v>
      </c>
      <c r="H77" s="22">
        <f t="shared" si="8"/>
        <v>12869.75</v>
      </c>
      <c r="I77" s="22" t="e">
        <f>TRUNC(F77 *#REF!,2)</f>
        <v>#REF!</v>
      </c>
      <c r="J77" s="28" t="s">
        <v>243</v>
      </c>
      <c r="K77" s="28" t="s">
        <v>244</v>
      </c>
      <c r="L77" s="28" t="s">
        <v>14</v>
      </c>
      <c r="M77" s="28" t="s">
        <v>245</v>
      </c>
      <c r="N77" s="30" t="s">
        <v>34</v>
      </c>
      <c r="O77" s="29">
        <v>166.19</v>
      </c>
      <c r="P77" s="40"/>
      <c r="Q77" s="22">
        <f t="shared" si="9"/>
        <v>0</v>
      </c>
      <c r="R77" s="5" t="str">
        <f t="shared" si="10"/>
        <v>OK</v>
      </c>
      <c r="S77" s="5" t="str">
        <f t="shared" si="11"/>
        <v>OK</v>
      </c>
      <c r="T77" s="5" t="str">
        <f t="shared" si="12"/>
        <v>OK</v>
      </c>
      <c r="U77" s="5" t="str">
        <f t="shared" si="13"/>
        <v>OK</v>
      </c>
      <c r="V77" s="5" t="str">
        <f t="shared" si="14"/>
        <v>OK</v>
      </c>
      <c r="W77" s="6">
        <f t="shared" si="15"/>
        <v>0</v>
      </c>
    </row>
    <row r="78" spans="1:23" ht="26.1" customHeight="1" x14ac:dyDescent="0.2">
      <c r="A78" s="28" t="s">
        <v>246</v>
      </c>
      <c r="B78" s="28" t="s">
        <v>247</v>
      </c>
      <c r="C78" s="28" t="s">
        <v>17</v>
      </c>
      <c r="D78" s="28" t="s">
        <v>248</v>
      </c>
      <c r="E78" s="30" t="s">
        <v>24</v>
      </c>
      <c r="F78" s="29">
        <v>333.27</v>
      </c>
      <c r="G78" s="22">
        <v>25.54</v>
      </c>
      <c r="H78" s="22">
        <f t="shared" si="8"/>
        <v>8511.7099999999991</v>
      </c>
      <c r="I78" s="22" t="e">
        <f>TRUNC(F78 *#REF!,2)</f>
        <v>#REF!</v>
      </c>
      <c r="J78" s="28" t="s">
        <v>246</v>
      </c>
      <c r="K78" s="28" t="s">
        <v>247</v>
      </c>
      <c r="L78" s="28" t="s">
        <v>17</v>
      </c>
      <c r="M78" s="28" t="s">
        <v>248</v>
      </c>
      <c r="N78" s="30" t="s">
        <v>24</v>
      </c>
      <c r="O78" s="29">
        <v>333.27</v>
      </c>
      <c r="P78" s="40"/>
      <c r="Q78" s="22">
        <f t="shared" si="9"/>
        <v>0</v>
      </c>
      <c r="R78" s="5" t="str">
        <f t="shared" si="10"/>
        <v>OK</v>
      </c>
      <c r="S78" s="5" t="str">
        <f t="shared" si="11"/>
        <v>OK</v>
      </c>
      <c r="T78" s="5" t="str">
        <f t="shared" si="12"/>
        <v>OK</v>
      </c>
      <c r="U78" s="5" t="str">
        <f t="shared" si="13"/>
        <v>OK</v>
      </c>
      <c r="V78" s="5" t="str">
        <f t="shared" si="14"/>
        <v>OK</v>
      </c>
      <c r="W78" s="6">
        <f t="shared" si="15"/>
        <v>0</v>
      </c>
    </row>
    <row r="79" spans="1:23" ht="26.1" customHeight="1" x14ac:dyDescent="0.2">
      <c r="A79" s="28" t="s">
        <v>249</v>
      </c>
      <c r="B79" s="28" t="s">
        <v>213</v>
      </c>
      <c r="C79" s="28" t="s">
        <v>17</v>
      </c>
      <c r="D79" s="28" t="s">
        <v>214</v>
      </c>
      <c r="E79" s="30" t="s">
        <v>24</v>
      </c>
      <c r="F79" s="29">
        <v>184.8</v>
      </c>
      <c r="G79" s="22">
        <v>11.54</v>
      </c>
      <c r="H79" s="22">
        <f t="shared" si="8"/>
        <v>2132.59</v>
      </c>
      <c r="I79" s="22" t="e">
        <f>TRUNC(F79 *#REF!,2)</f>
        <v>#REF!</v>
      </c>
      <c r="J79" s="28" t="s">
        <v>249</v>
      </c>
      <c r="K79" s="28" t="s">
        <v>213</v>
      </c>
      <c r="L79" s="28" t="s">
        <v>17</v>
      </c>
      <c r="M79" s="28" t="s">
        <v>214</v>
      </c>
      <c r="N79" s="30" t="s">
        <v>24</v>
      </c>
      <c r="O79" s="29">
        <v>184.8</v>
      </c>
      <c r="P79" s="40"/>
      <c r="Q79" s="22">
        <f t="shared" si="9"/>
        <v>0</v>
      </c>
      <c r="R79" s="5" t="str">
        <f t="shared" si="10"/>
        <v>OK</v>
      </c>
      <c r="S79" s="5" t="str">
        <f t="shared" si="11"/>
        <v>OK</v>
      </c>
      <c r="T79" s="5" t="str">
        <f t="shared" si="12"/>
        <v>OK</v>
      </c>
      <c r="U79" s="5" t="str">
        <f t="shared" si="13"/>
        <v>OK</v>
      </c>
      <c r="V79" s="5" t="str">
        <f t="shared" si="14"/>
        <v>OK</v>
      </c>
      <c r="W79" s="6">
        <f t="shared" si="15"/>
        <v>0</v>
      </c>
    </row>
    <row r="80" spans="1:23" ht="26.1" customHeight="1" x14ac:dyDescent="0.2">
      <c r="A80" s="28" t="s">
        <v>250</v>
      </c>
      <c r="B80" s="28" t="s">
        <v>216</v>
      </c>
      <c r="C80" s="28" t="s">
        <v>17</v>
      </c>
      <c r="D80" s="28" t="s">
        <v>217</v>
      </c>
      <c r="E80" s="30" t="s">
        <v>24</v>
      </c>
      <c r="F80" s="29">
        <v>241.37</v>
      </c>
      <c r="G80" s="22">
        <v>29.85</v>
      </c>
      <c r="H80" s="22">
        <f t="shared" si="8"/>
        <v>7204.89</v>
      </c>
      <c r="I80" s="22" t="e">
        <f>TRUNC(F80 *#REF!,2)</f>
        <v>#REF!</v>
      </c>
      <c r="J80" s="28" t="s">
        <v>250</v>
      </c>
      <c r="K80" s="28" t="s">
        <v>216</v>
      </c>
      <c r="L80" s="28" t="s">
        <v>17</v>
      </c>
      <c r="M80" s="28" t="s">
        <v>217</v>
      </c>
      <c r="N80" s="30" t="s">
        <v>24</v>
      </c>
      <c r="O80" s="29">
        <v>241.37</v>
      </c>
      <c r="P80" s="40"/>
      <c r="Q80" s="22">
        <f t="shared" si="9"/>
        <v>0</v>
      </c>
      <c r="R80" s="5" t="str">
        <f t="shared" si="10"/>
        <v>OK</v>
      </c>
      <c r="S80" s="5" t="str">
        <f t="shared" si="11"/>
        <v>OK</v>
      </c>
      <c r="T80" s="5" t="str">
        <f t="shared" si="12"/>
        <v>OK</v>
      </c>
      <c r="U80" s="5" t="str">
        <f t="shared" si="13"/>
        <v>OK</v>
      </c>
      <c r="V80" s="5" t="str">
        <f t="shared" si="14"/>
        <v>OK</v>
      </c>
      <c r="W80" s="6">
        <f t="shared" si="15"/>
        <v>0</v>
      </c>
    </row>
    <row r="81" spans="1:23" ht="26.1" customHeight="1" x14ac:dyDescent="0.2">
      <c r="A81" s="28" t="s">
        <v>251</v>
      </c>
      <c r="B81" s="28" t="s">
        <v>252</v>
      </c>
      <c r="C81" s="28" t="s">
        <v>14</v>
      </c>
      <c r="D81" s="28" t="s">
        <v>253</v>
      </c>
      <c r="E81" s="30" t="s">
        <v>24</v>
      </c>
      <c r="F81" s="29">
        <v>253.05</v>
      </c>
      <c r="G81" s="22">
        <v>76.19</v>
      </c>
      <c r="H81" s="22">
        <f t="shared" si="8"/>
        <v>19279.87</v>
      </c>
      <c r="I81" s="22" t="e">
        <f>TRUNC(F81 *#REF!,2)</f>
        <v>#REF!</v>
      </c>
      <c r="J81" s="28" t="s">
        <v>251</v>
      </c>
      <c r="K81" s="28" t="s">
        <v>252</v>
      </c>
      <c r="L81" s="28" t="s">
        <v>14</v>
      </c>
      <c r="M81" s="28" t="s">
        <v>253</v>
      </c>
      <c r="N81" s="30" t="s">
        <v>24</v>
      </c>
      <c r="O81" s="29">
        <v>253.05</v>
      </c>
      <c r="P81" s="40"/>
      <c r="Q81" s="22">
        <f t="shared" si="9"/>
        <v>0</v>
      </c>
      <c r="R81" s="5" t="str">
        <f t="shared" si="10"/>
        <v>OK</v>
      </c>
      <c r="S81" s="5" t="str">
        <f t="shared" si="11"/>
        <v>OK</v>
      </c>
      <c r="T81" s="5" t="str">
        <f t="shared" si="12"/>
        <v>OK</v>
      </c>
      <c r="U81" s="5" t="str">
        <f t="shared" si="13"/>
        <v>OK</v>
      </c>
      <c r="V81" s="5" t="str">
        <f t="shared" si="14"/>
        <v>OK</v>
      </c>
      <c r="W81" s="6">
        <f t="shared" si="15"/>
        <v>0</v>
      </c>
    </row>
    <row r="82" spans="1:23" ht="39" customHeight="1" x14ac:dyDescent="0.2">
      <c r="A82" s="28" t="s">
        <v>254</v>
      </c>
      <c r="B82" s="28" t="s">
        <v>255</v>
      </c>
      <c r="C82" s="28" t="s">
        <v>14</v>
      </c>
      <c r="D82" s="28" t="s">
        <v>256</v>
      </c>
      <c r="E82" s="30" t="s">
        <v>16</v>
      </c>
      <c r="F82" s="29">
        <v>6</v>
      </c>
      <c r="G82" s="22">
        <v>392.5</v>
      </c>
      <c r="H82" s="22">
        <f t="shared" si="8"/>
        <v>2355</v>
      </c>
      <c r="I82" s="22" t="e">
        <f>TRUNC(F82 *#REF!,2)</f>
        <v>#REF!</v>
      </c>
      <c r="J82" s="28" t="s">
        <v>254</v>
      </c>
      <c r="K82" s="28" t="s">
        <v>255</v>
      </c>
      <c r="L82" s="28" t="s">
        <v>14</v>
      </c>
      <c r="M82" s="28" t="s">
        <v>256</v>
      </c>
      <c r="N82" s="30" t="s">
        <v>16</v>
      </c>
      <c r="O82" s="29">
        <v>6</v>
      </c>
      <c r="P82" s="40"/>
      <c r="Q82" s="22">
        <f t="shared" si="9"/>
        <v>0</v>
      </c>
      <c r="R82" s="5" t="str">
        <f t="shared" si="10"/>
        <v>OK</v>
      </c>
      <c r="S82" s="5" t="str">
        <f t="shared" si="11"/>
        <v>OK</v>
      </c>
      <c r="T82" s="5" t="str">
        <f t="shared" si="12"/>
        <v>OK</v>
      </c>
      <c r="U82" s="5" t="str">
        <f t="shared" si="13"/>
        <v>OK</v>
      </c>
      <c r="V82" s="5" t="str">
        <f t="shared" si="14"/>
        <v>OK</v>
      </c>
      <c r="W82" s="6">
        <f t="shared" si="15"/>
        <v>0</v>
      </c>
    </row>
    <row r="83" spans="1:23" ht="24" customHeight="1" x14ac:dyDescent="0.2">
      <c r="A83" s="28" t="s">
        <v>257</v>
      </c>
      <c r="B83" s="28" t="s">
        <v>258</v>
      </c>
      <c r="C83" s="28" t="s">
        <v>17</v>
      </c>
      <c r="D83" s="28" t="s">
        <v>259</v>
      </c>
      <c r="E83" s="30" t="s">
        <v>16</v>
      </c>
      <c r="F83" s="29">
        <v>52</v>
      </c>
      <c r="G83" s="22">
        <v>2.17</v>
      </c>
      <c r="H83" s="22">
        <f t="shared" si="8"/>
        <v>112.84</v>
      </c>
      <c r="I83" s="22" t="e">
        <f>TRUNC(F83 *#REF!,2)</f>
        <v>#REF!</v>
      </c>
      <c r="J83" s="28" t="s">
        <v>257</v>
      </c>
      <c r="K83" s="28" t="s">
        <v>258</v>
      </c>
      <c r="L83" s="28" t="s">
        <v>17</v>
      </c>
      <c r="M83" s="28" t="s">
        <v>259</v>
      </c>
      <c r="N83" s="30" t="s">
        <v>16</v>
      </c>
      <c r="O83" s="29">
        <v>52</v>
      </c>
      <c r="P83" s="40"/>
      <c r="Q83" s="22">
        <f t="shared" si="9"/>
        <v>0</v>
      </c>
      <c r="R83" s="5" t="str">
        <f t="shared" si="10"/>
        <v>OK</v>
      </c>
      <c r="S83" s="5" t="str">
        <f t="shared" si="11"/>
        <v>OK</v>
      </c>
      <c r="T83" s="5" t="str">
        <f t="shared" si="12"/>
        <v>OK</v>
      </c>
      <c r="U83" s="5" t="str">
        <f t="shared" si="13"/>
        <v>OK</v>
      </c>
      <c r="V83" s="5" t="str">
        <f t="shared" si="14"/>
        <v>OK</v>
      </c>
      <c r="W83" s="6">
        <f t="shared" si="15"/>
        <v>0</v>
      </c>
    </row>
    <row r="84" spans="1:23" ht="39" customHeight="1" x14ac:dyDescent="0.2">
      <c r="A84" s="27" t="s">
        <v>260</v>
      </c>
      <c r="B84" s="27" t="s">
        <v>100</v>
      </c>
      <c r="C84" s="27"/>
      <c r="D84" s="27" t="s">
        <v>261</v>
      </c>
      <c r="E84" s="38"/>
      <c r="F84" s="20"/>
      <c r="G84" s="21"/>
      <c r="H84" s="22"/>
      <c r="I84" s="21" t="e">
        <f>TRUNC(F84 *#REF!,2)</f>
        <v>#REF!</v>
      </c>
      <c r="J84" s="27" t="s">
        <v>260</v>
      </c>
      <c r="K84" s="27" t="s">
        <v>100</v>
      </c>
      <c r="L84" s="27"/>
      <c r="M84" s="27" t="s">
        <v>261</v>
      </c>
      <c r="N84" s="38"/>
      <c r="O84" s="38"/>
      <c r="P84" s="41"/>
      <c r="Q84" s="38"/>
      <c r="R84" s="38"/>
      <c r="S84" s="38"/>
      <c r="T84" s="38"/>
      <c r="U84" s="38"/>
      <c r="V84" s="38"/>
      <c r="W84" s="38"/>
    </row>
    <row r="85" spans="1:23" ht="26.1" customHeight="1" x14ac:dyDescent="0.2">
      <c r="A85" s="28" t="s">
        <v>262</v>
      </c>
      <c r="B85" s="28" t="s">
        <v>263</v>
      </c>
      <c r="C85" s="28" t="s">
        <v>14</v>
      </c>
      <c r="D85" s="28" t="s">
        <v>264</v>
      </c>
      <c r="E85" s="30" t="s">
        <v>16</v>
      </c>
      <c r="F85" s="29">
        <v>2</v>
      </c>
      <c r="G85" s="22">
        <v>1776.3</v>
      </c>
      <c r="H85" s="22">
        <f t="shared" si="8"/>
        <v>3552.6</v>
      </c>
      <c r="I85" s="22" t="e">
        <f>TRUNC(F85 *#REF!,2)</f>
        <v>#REF!</v>
      </c>
      <c r="J85" s="28" t="s">
        <v>262</v>
      </c>
      <c r="K85" s="28" t="s">
        <v>263</v>
      </c>
      <c r="L85" s="28" t="s">
        <v>14</v>
      </c>
      <c r="M85" s="28" t="s">
        <v>264</v>
      </c>
      <c r="N85" s="30" t="s">
        <v>16</v>
      </c>
      <c r="O85" s="29">
        <v>2</v>
      </c>
      <c r="P85" s="40"/>
      <c r="Q85" s="22">
        <f t="shared" si="9"/>
        <v>0</v>
      </c>
      <c r="R85" s="5" t="str">
        <f t="shared" si="10"/>
        <v>OK</v>
      </c>
      <c r="S85" s="5" t="str">
        <f t="shared" si="11"/>
        <v>OK</v>
      </c>
      <c r="T85" s="5" t="str">
        <f t="shared" si="12"/>
        <v>OK</v>
      </c>
      <c r="U85" s="5" t="str">
        <f t="shared" si="13"/>
        <v>OK</v>
      </c>
      <c r="V85" s="5" t="str">
        <f t="shared" si="14"/>
        <v>OK</v>
      </c>
      <c r="W85" s="6">
        <f t="shared" si="15"/>
        <v>0</v>
      </c>
    </row>
    <row r="86" spans="1:23" ht="26.1" customHeight="1" x14ac:dyDescent="0.2">
      <c r="A86" s="27" t="s">
        <v>265</v>
      </c>
      <c r="B86" s="27" t="s">
        <v>100</v>
      </c>
      <c r="C86" s="27"/>
      <c r="D86" s="27" t="s">
        <v>266</v>
      </c>
      <c r="E86" s="38"/>
      <c r="F86" s="20"/>
      <c r="G86" s="21"/>
      <c r="H86" s="22"/>
      <c r="I86" s="21" t="e">
        <f>TRUNC(F86 *#REF!,2)</f>
        <v>#REF!</v>
      </c>
      <c r="J86" s="27" t="s">
        <v>265</v>
      </c>
      <c r="K86" s="27" t="s">
        <v>100</v>
      </c>
      <c r="L86" s="27"/>
      <c r="M86" s="27" t="s">
        <v>266</v>
      </c>
      <c r="N86" s="38"/>
      <c r="O86" s="38"/>
      <c r="P86" s="41"/>
      <c r="Q86" s="38"/>
      <c r="R86" s="38"/>
      <c r="S86" s="38"/>
      <c r="T86" s="38"/>
      <c r="U86" s="38"/>
      <c r="V86" s="38"/>
      <c r="W86" s="38"/>
    </row>
    <row r="87" spans="1:23" ht="39" customHeight="1" x14ac:dyDescent="0.2">
      <c r="A87" s="28" t="s">
        <v>267</v>
      </c>
      <c r="B87" s="28" t="s">
        <v>268</v>
      </c>
      <c r="C87" s="28" t="s">
        <v>14</v>
      </c>
      <c r="D87" s="28" t="s">
        <v>269</v>
      </c>
      <c r="E87" s="30" t="s">
        <v>34</v>
      </c>
      <c r="F87" s="29">
        <v>426.26</v>
      </c>
      <c r="G87" s="22">
        <v>9.26</v>
      </c>
      <c r="H87" s="22">
        <f t="shared" si="8"/>
        <v>3947.16</v>
      </c>
      <c r="I87" s="22" t="e">
        <f>TRUNC(F87 *#REF!,2)</f>
        <v>#REF!</v>
      </c>
      <c r="J87" s="28" t="s">
        <v>267</v>
      </c>
      <c r="K87" s="28" t="s">
        <v>268</v>
      </c>
      <c r="L87" s="28" t="s">
        <v>14</v>
      </c>
      <c r="M87" s="28" t="s">
        <v>269</v>
      </c>
      <c r="N87" s="30" t="s">
        <v>34</v>
      </c>
      <c r="O87" s="29">
        <v>426.26</v>
      </c>
      <c r="P87" s="40"/>
      <c r="Q87" s="22">
        <f t="shared" si="9"/>
        <v>0</v>
      </c>
      <c r="R87" s="5" t="str">
        <f t="shared" si="10"/>
        <v>OK</v>
      </c>
      <c r="S87" s="5" t="str">
        <f t="shared" si="11"/>
        <v>OK</v>
      </c>
      <c r="T87" s="5" t="str">
        <f t="shared" si="12"/>
        <v>OK</v>
      </c>
      <c r="U87" s="5" t="str">
        <f t="shared" si="13"/>
        <v>OK</v>
      </c>
      <c r="V87" s="5" t="str">
        <f t="shared" si="14"/>
        <v>OK</v>
      </c>
      <c r="W87" s="6">
        <f t="shared" si="15"/>
        <v>0</v>
      </c>
    </row>
    <row r="88" spans="1:23" ht="39" customHeight="1" x14ac:dyDescent="0.2">
      <c r="A88" s="28" t="s">
        <v>270</v>
      </c>
      <c r="B88" s="28" t="s">
        <v>271</v>
      </c>
      <c r="C88" s="28" t="s">
        <v>14</v>
      </c>
      <c r="D88" s="28" t="s">
        <v>272</v>
      </c>
      <c r="E88" s="30" t="s">
        <v>24</v>
      </c>
      <c r="F88" s="29">
        <v>536.33000000000004</v>
      </c>
      <c r="G88" s="22">
        <v>40.49</v>
      </c>
      <c r="H88" s="22">
        <f t="shared" si="8"/>
        <v>21716</v>
      </c>
      <c r="I88" s="22" t="e">
        <f>TRUNC(F88 *#REF!,2)</f>
        <v>#REF!</v>
      </c>
      <c r="J88" s="28" t="s">
        <v>270</v>
      </c>
      <c r="K88" s="28" t="s">
        <v>271</v>
      </c>
      <c r="L88" s="28" t="s">
        <v>14</v>
      </c>
      <c r="M88" s="28" t="s">
        <v>272</v>
      </c>
      <c r="N88" s="30" t="s">
        <v>24</v>
      </c>
      <c r="O88" s="29">
        <v>536.33000000000004</v>
      </c>
      <c r="P88" s="40"/>
      <c r="Q88" s="22">
        <f t="shared" si="9"/>
        <v>0</v>
      </c>
      <c r="R88" s="5" t="str">
        <f t="shared" si="10"/>
        <v>OK</v>
      </c>
      <c r="S88" s="5" t="str">
        <f t="shared" si="11"/>
        <v>OK</v>
      </c>
      <c r="T88" s="5" t="str">
        <f t="shared" si="12"/>
        <v>OK</v>
      </c>
      <c r="U88" s="5" t="str">
        <f t="shared" si="13"/>
        <v>OK</v>
      </c>
      <c r="V88" s="5" t="str">
        <f t="shared" si="14"/>
        <v>OK</v>
      </c>
      <c r="W88" s="6">
        <f t="shared" si="15"/>
        <v>0</v>
      </c>
    </row>
    <row r="89" spans="1:23" ht="39" customHeight="1" x14ac:dyDescent="0.2">
      <c r="A89" s="28" t="s">
        <v>273</v>
      </c>
      <c r="B89" s="28" t="s">
        <v>274</v>
      </c>
      <c r="C89" s="28" t="s">
        <v>17</v>
      </c>
      <c r="D89" s="28" t="s">
        <v>275</v>
      </c>
      <c r="E89" s="30" t="s">
        <v>34</v>
      </c>
      <c r="F89" s="29">
        <v>81.23</v>
      </c>
      <c r="G89" s="22">
        <v>206.39</v>
      </c>
      <c r="H89" s="22">
        <f t="shared" si="8"/>
        <v>16765.05</v>
      </c>
      <c r="I89" s="22" t="e">
        <f>TRUNC(F89 *#REF!,2)</f>
        <v>#REF!</v>
      </c>
      <c r="J89" s="28" t="s">
        <v>273</v>
      </c>
      <c r="K89" s="28" t="s">
        <v>274</v>
      </c>
      <c r="L89" s="28" t="s">
        <v>17</v>
      </c>
      <c r="M89" s="28" t="s">
        <v>275</v>
      </c>
      <c r="N89" s="30" t="s">
        <v>34</v>
      </c>
      <c r="O89" s="29">
        <v>81.23</v>
      </c>
      <c r="P89" s="40"/>
      <c r="Q89" s="22">
        <f t="shared" si="9"/>
        <v>0</v>
      </c>
      <c r="R89" s="5" t="str">
        <f t="shared" si="10"/>
        <v>OK</v>
      </c>
      <c r="S89" s="5" t="str">
        <f t="shared" si="11"/>
        <v>OK</v>
      </c>
      <c r="T89" s="5" t="str">
        <f t="shared" si="12"/>
        <v>OK</v>
      </c>
      <c r="U89" s="5" t="str">
        <f t="shared" si="13"/>
        <v>OK</v>
      </c>
      <c r="V89" s="5" t="str">
        <f t="shared" si="14"/>
        <v>OK</v>
      </c>
      <c r="W89" s="6">
        <f t="shared" si="15"/>
        <v>0</v>
      </c>
    </row>
    <row r="90" spans="1:23" ht="39" customHeight="1" x14ac:dyDescent="0.2">
      <c r="A90" s="27" t="s">
        <v>47</v>
      </c>
      <c r="B90" s="27" t="s">
        <v>100</v>
      </c>
      <c r="C90" s="27"/>
      <c r="D90" s="27" t="s">
        <v>276</v>
      </c>
      <c r="E90" s="38"/>
      <c r="F90" s="20"/>
      <c r="G90" s="21"/>
      <c r="H90" s="22"/>
      <c r="I90" s="21" t="e">
        <f>TRUNC(F90 *#REF!,2)</f>
        <v>#REF!</v>
      </c>
      <c r="J90" s="27" t="s">
        <v>47</v>
      </c>
      <c r="K90" s="27" t="s">
        <v>100</v>
      </c>
      <c r="L90" s="27"/>
      <c r="M90" s="27" t="s">
        <v>276</v>
      </c>
      <c r="N90" s="38"/>
      <c r="O90" s="38"/>
      <c r="P90" s="41"/>
      <c r="Q90" s="38"/>
      <c r="R90" s="38"/>
      <c r="S90" s="38"/>
      <c r="T90" s="38"/>
      <c r="U90" s="38"/>
      <c r="V90" s="38"/>
      <c r="W90" s="38"/>
    </row>
    <row r="91" spans="1:23" ht="65.099999999999994" customHeight="1" x14ac:dyDescent="0.2">
      <c r="A91" s="27" t="s">
        <v>48</v>
      </c>
      <c r="B91" s="27" t="s">
        <v>100</v>
      </c>
      <c r="C91" s="27"/>
      <c r="D91" s="27" t="s">
        <v>277</v>
      </c>
      <c r="E91" s="38"/>
      <c r="F91" s="20"/>
      <c r="G91" s="21"/>
      <c r="H91" s="22"/>
      <c r="I91" s="21" t="e">
        <f>TRUNC(F91 *#REF!,2)</f>
        <v>#REF!</v>
      </c>
      <c r="J91" s="27" t="s">
        <v>48</v>
      </c>
      <c r="K91" s="27" t="s">
        <v>100</v>
      </c>
      <c r="L91" s="27"/>
      <c r="M91" s="27" t="s">
        <v>277</v>
      </c>
      <c r="N91" s="38"/>
      <c r="O91" s="38"/>
      <c r="P91" s="41"/>
      <c r="Q91" s="38"/>
      <c r="R91" s="38"/>
      <c r="S91" s="38"/>
      <c r="T91" s="38"/>
      <c r="U91" s="38"/>
      <c r="V91" s="38"/>
      <c r="W91" s="38"/>
    </row>
    <row r="92" spans="1:23" ht="65.099999999999994" customHeight="1" x14ac:dyDescent="0.2">
      <c r="A92" s="28" t="s">
        <v>49</v>
      </c>
      <c r="B92" s="28" t="s">
        <v>51</v>
      </c>
      <c r="C92" s="28" t="s">
        <v>14</v>
      </c>
      <c r="D92" s="28" t="s">
        <v>52</v>
      </c>
      <c r="E92" s="30" t="s">
        <v>53</v>
      </c>
      <c r="F92" s="29">
        <v>1353.33</v>
      </c>
      <c r="G92" s="22">
        <v>20.27</v>
      </c>
      <c r="H92" s="22">
        <f t="shared" si="8"/>
        <v>27431.99</v>
      </c>
      <c r="I92" s="22" t="e">
        <f>TRUNC(F92 *#REF!,2)</f>
        <v>#REF!</v>
      </c>
      <c r="J92" s="28" t="s">
        <v>49</v>
      </c>
      <c r="K92" s="28" t="s">
        <v>51</v>
      </c>
      <c r="L92" s="28" t="s">
        <v>14</v>
      </c>
      <c r="M92" s="28" t="s">
        <v>52</v>
      </c>
      <c r="N92" s="30" t="s">
        <v>53</v>
      </c>
      <c r="O92" s="29">
        <v>1353.33</v>
      </c>
      <c r="P92" s="40"/>
      <c r="Q92" s="22">
        <f t="shared" si="9"/>
        <v>0</v>
      </c>
      <c r="R92" s="5" t="str">
        <f t="shared" si="10"/>
        <v>OK</v>
      </c>
      <c r="S92" s="5" t="str">
        <f t="shared" si="11"/>
        <v>OK</v>
      </c>
      <c r="T92" s="5" t="str">
        <f t="shared" si="12"/>
        <v>OK</v>
      </c>
      <c r="U92" s="5" t="str">
        <f t="shared" si="13"/>
        <v>OK</v>
      </c>
      <c r="V92" s="5" t="str">
        <f t="shared" si="14"/>
        <v>OK</v>
      </c>
      <c r="W92" s="6">
        <f t="shared" si="15"/>
        <v>0</v>
      </c>
    </row>
    <row r="93" spans="1:23" ht="65.099999999999994" customHeight="1" x14ac:dyDescent="0.2">
      <c r="A93" s="28" t="s">
        <v>50</v>
      </c>
      <c r="B93" s="28" t="s">
        <v>278</v>
      </c>
      <c r="C93" s="28" t="s">
        <v>17</v>
      </c>
      <c r="D93" s="28" t="s">
        <v>279</v>
      </c>
      <c r="E93" s="30" t="s">
        <v>24</v>
      </c>
      <c r="F93" s="29">
        <v>2030</v>
      </c>
      <c r="G93" s="22">
        <v>22.35</v>
      </c>
      <c r="H93" s="22">
        <f t="shared" si="8"/>
        <v>45370.5</v>
      </c>
      <c r="I93" s="22" t="e">
        <f>TRUNC(F93 *#REF!,2)</f>
        <v>#REF!</v>
      </c>
      <c r="J93" s="28" t="s">
        <v>50</v>
      </c>
      <c r="K93" s="28" t="s">
        <v>278</v>
      </c>
      <c r="L93" s="28" t="s">
        <v>17</v>
      </c>
      <c r="M93" s="28" t="s">
        <v>279</v>
      </c>
      <c r="N93" s="30" t="s">
        <v>24</v>
      </c>
      <c r="O93" s="29">
        <v>2030</v>
      </c>
      <c r="P93" s="40"/>
      <c r="Q93" s="22">
        <f t="shared" si="9"/>
        <v>0</v>
      </c>
      <c r="R93" s="5" t="str">
        <f t="shared" si="10"/>
        <v>OK</v>
      </c>
      <c r="S93" s="5" t="str">
        <f t="shared" si="11"/>
        <v>OK</v>
      </c>
      <c r="T93" s="5" t="str">
        <f t="shared" si="12"/>
        <v>OK</v>
      </c>
      <c r="U93" s="5" t="str">
        <f t="shared" si="13"/>
        <v>OK</v>
      </c>
      <c r="V93" s="5" t="str">
        <f t="shared" si="14"/>
        <v>OK</v>
      </c>
      <c r="W93" s="6">
        <f t="shared" si="15"/>
        <v>0</v>
      </c>
    </row>
    <row r="94" spans="1:23" ht="65.099999999999994" customHeight="1" x14ac:dyDescent="0.2">
      <c r="A94" s="28" t="s">
        <v>280</v>
      </c>
      <c r="B94" s="28" t="s">
        <v>97</v>
      </c>
      <c r="C94" s="28" t="s">
        <v>17</v>
      </c>
      <c r="D94" s="28" t="s">
        <v>98</v>
      </c>
      <c r="E94" s="30" t="s">
        <v>24</v>
      </c>
      <c r="F94" s="29">
        <v>2030</v>
      </c>
      <c r="G94" s="22">
        <v>7.26</v>
      </c>
      <c r="H94" s="22">
        <f t="shared" si="8"/>
        <v>14737.8</v>
      </c>
      <c r="I94" s="22" t="e">
        <f>TRUNC(F94 *#REF!,2)</f>
        <v>#REF!</v>
      </c>
      <c r="J94" s="28" t="s">
        <v>280</v>
      </c>
      <c r="K94" s="28" t="s">
        <v>97</v>
      </c>
      <c r="L94" s="28" t="s">
        <v>17</v>
      </c>
      <c r="M94" s="28" t="s">
        <v>98</v>
      </c>
      <c r="N94" s="30" t="s">
        <v>24</v>
      </c>
      <c r="O94" s="29">
        <v>2030</v>
      </c>
      <c r="P94" s="40"/>
      <c r="Q94" s="22">
        <f t="shared" si="9"/>
        <v>0</v>
      </c>
      <c r="R94" s="5" t="str">
        <f t="shared" si="10"/>
        <v>OK</v>
      </c>
      <c r="S94" s="5" t="str">
        <f t="shared" si="11"/>
        <v>OK</v>
      </c>
      <c r="T94" s="5" t="str">
        <f t="shared" si="12"/>
        <v>OK</v>
      </c>
      <c r="U94" s="5" t="str">
        <f t="shared" si="13"/>
        <v>OK</v>
      </c>
      <c r="V94" s="5" t="str">
        <f t="shared" si="14"/>
        <v>OK</v>
      </c>
      <c r="W94" s="6">
        <f t="shared" si="15"/>
        <v>0</v>
      </c>
    </row>
    <row r="95" spans="1:23" ht="65.099999999999994" customHeight="1" x14ac:dyDescent="0.2">
      <c r="A95" s="28" t="s">
        <v>281</v>
      </c>
      <c r="B95" s="28" t="s">
        <v>282</v>
      </c>
      <c r="C95" s="28" t="s">
        <v>14</v>
      </c>
      <c r="D95" s="28" t="s">
        <v>283</v>
      </c>
      <c r="E95" s="30" t="s">
        <v>16</v>
      </c>
      <c r="F95" s="29">
        <v>6</v>
      </c>
      <c r="G95" s="22">
        <v>647.20000000000005</v>
      </c>
      <c r="H95" s="22">
        <f t="shared" si="8"/>
        <v>3883.2</v>
      </c>
      <c r="I95" s="22" t="e">
        <f>TRUNC(F95 *#REF!,2)</f>
        <v>#REF!</v>
      </c>
      <c r="J95" s="28" t="s">
        <v>281</v>
      </c>
      <c r="K95" s="28" t="s">
        <v>282</v>
      </c>
      <c r="L95" s="28" t="s">
        <v>14</v>
      </c>
      <c r="M95" s="28" t="s">
        <v>283</v>
      </c>
      <c r="N95" s="30" t="s">
        <v>16</v>
      </c>
      <c r="O95" s="29">
        <v>6</v>
      </c>
      <c r="P95" s="40"/>
      <c r="Q95" s="22">
        <f t="shared" si="9"/>
        <v>0</v>
      </c>
      <c r="R95" s="5" t="str">
        <f t="shared" si="10"/>
        <v>OK</v>
      </c>
      <c r="S95" s="5" t="str">
        <f t="shared" si="11"/>
        <v>OK</v>
      </c>
      <c r="T95" s="5" t="str">
        <f t="shared" si="12"/>
        <v>OK</v>
      </c>
      <c r="U95" s="5" t="str">
        <f t="shared" si="13"/>
        <v>OK</v>
      </c>
      <c r="V95" s="5" t="str">
        <f t="shared" si="14"/>
        <v>OK</v>
      </c>
      <c r="W95" s="6">
        <f t="shared" si="15"/>
        <v>0</v>
      </c>
    </row>
    <row r="96" spans="1:23" ht="24" customHeight="1" x14ac:dyDescent="0.2">
      <c r="A96" s="27" t="s">
        <v>284</v>
      </c>
      <c r="B96" s="27" t="s">
        <v>100</v>
      </c>
      <c r="C96" s="27"/>
      <c r="D96" s="27" t="s">
        <v>285</v>
      </c>
      <c r="E96" s="38"/>
      <c r="F96" s="20"/>
      <c r="G96" s="21"/>
      <c r="H96" s="22"/>
      <c r="I96" s="21" t="e">
        <f>TRUNC(F96 *#REF!,2)</f>
        <v>#REF!</v>
      </c>
      <c r="J96" s="27" t="s">
        <v>284</v>
      </c>
      <c r="K96" s="27" t="s">
        <v>100</v>
      </c>
      <c r="L96" s="27"/>
      <c r="M96" s="27" t="s">
        <v>285</v>
      </c>
      <c r="N96" s="38"/>
      <c r="O96" s="38"/>
      <c r="P96" s="41"/>
      <c r="Q96" s="38"/>
      <c r="R96" s="38"/>
      <c r="S96" s="38"/>
      <c r="T96" s="38"/>
      <c r="U96" s="38"/>
      <c r="V96" s="38"/>
      <c r="W96" s="38"/>
    </row>
    <row r="97" spans="1:23" ht="127.5" customHeight="1" x14ac:dyDescent="0.2">
      <c r="A97" s="28" t="s">
        <v>286</v>
      </c>
      <c r="B97" s="28" t="s">
        <v>287</v>
      </c>
      <c r="C97" s="28" t="s">
        <v>14</v>
      </c>
      <c r="D97" s="28" t="s">
        <v>288</v>
      </c>
      <c r="E97" s="30" t="s">
        <v>289</v>
      </c>
      <c r="F97" s="29">
        <v>3</v>
      </c>
      <c r="G97" s="22">
        <v>24194.61</v>
      </c>
      <c r="H97" s="22">
        <f t="shared" si="8"/>
        <v>72583.83</v>
      </c>
      <c r="I97" s="22" t="e">
        <f>TRUNC(F97 *#REF!,2)</f>
        <v>#REF!</v>
      </c>
      <c r="J97" s="28" t="s">
        <v>286</v>
      </c>
      <c r="K97" s="28" t="s">
        <v>287</v>
      </c>
      <c r="L97" s="28" t="s">
        <v>14</v>
      </c>
      <c r="M97" s="28" t="s">
        <v>288</v>
      </c>
      <c r="N97" s="30" t="s">
        <v>289</v>
      </c>
      <c r="O97" s="29">
        <v>3</v>
      </c>
      <c r="P97" s="40"/>
      <c r="Q97" s="22">
        <f t="shared" si="9"/>
        <v>0</v>
      </c>
      <c r="R97" s="5" t="str">
        <f t="shared" si="10"/>
        <v>OK</v>
      </c>
      <c r="S97" s="5" t="str">
        <f t="shared" si="11"/>
        <v>OK</v>
      </c>
      <c r="T97" s="5" t="str">
        <f t="shared" si="12"/>
        <v>OK</v>
      </c>
      <c r="U97" s="5" t="str">
        <f t="shared" si="13"/>
        <v>OK</v>
      </c>
      <c r="V97" s="5" t="str">
        <f t="shared" si="14"/>
        <v>OK</v>
      </c>
      <c r="W97" s="6">
        <f t="shared" si="15"/>
        <v>0</v>
      </c>
    </row>
    <row r="98" spans="1:23" ht="114.75" customHeight="1" x14ac:dyDescent="0.2">
      <c r="A98" s="28" t="s">
        <v>290</v>
      </c>
      <c r="B98" s="28" t="s">
        <v>291</v>
      </c>
      <c r="C98" s="28" t="s">
        <v>14</v>
      </c>
      <c r="D98" s="28" t="s">
        <v>292</v>
      </c>
      <c r="E98" s="30" t="s">
        <v>16</v>
      </c>
      <c r="F98" s="29">
        <v>1</v>
      </c>
      <c r="G98" s="22">
        <v>2334.5300000000002</v>
      </c>
      <c r="H98" s="22">
        <f t="shared" si="8"/>
        <v>2334.5300000000002</v>
      </c>
      <c r="I98" s="22" t="e">
        <f>TRUNC(F98 *#REF!,2)</f>
        <v>#REF!</v>
      </c>
      <c r="J98" s="28" t="s">
        <v>290</v>
      </c>
      <c r="K98" s="28" t="s">
        <v>291</v>
      </c>
      <c r="L98" s="28" t="s">
        <v>14</v>
      </c>
      <c r="M98" s="28" t="s">
        <v>292</v>
      </c>
      <c r="N98" s="30" t="s">
        <v>16</v>
      </c>
      <c r="O98" s="29">
        <v>1</v>
      </c>
      <c r="P98" s="40"/>
      <c r="Q98" s="22">
        <f t="shared" si="9"/>
        <v>0</v>
      </c>
      <c r="R98" s="5" t="str">
        <f t="shared" si="10"/>
        <v>OK</v>
      </c>
      <c r="S98" s="5" t="str">
        <f t="shared" si="11"/>
        <v>OK</v>
      </c>
      <c r="T98" s="5" t="str">
        <f t="shared" si="12"/>
        <v>OK</v>
      </c>
      <c r="U98" s="5" t="str">
        <f t="shared" si="13"/>
        <v>OK</v>
      </c>
      <c r="V98" s="5" t="str">
        <f t="shared" si="14"/>
        <v>OK</v>
      </c>
      <c r="W98" s="6">
        <f t="shared" si="15"/>
        <v>0</v>
      </c>
    </row>
    <row r="99" spans="1:23" x14ac:dyDescent="0.2">
      <c r="A99" s="27" t="s">
        <v>54</v>
      </c>
      <c r="B99" s="27" t="s">
        <v>100</v>
      </c>
      <c r="C99" s="27"/>
      <c r="D99" s="27" t="s">
        <v>293</v>
      </c>
      <c r="E99" s="38"/>
      <c r="F99" s="20"/>
      <c r="G99" s="21"/>
      <c r="H99" s="22"/>
      <c r="I99" s="21" t="e">
        <f>TRUNC(F99 *#REF!,2)</f>
        <v>#REF!</v>
      </c>
      <c r="J99" s="27" t="s">
        <v>54</v>
      </c>
      <c r="K99" s="27" t="s">
        <v>100</v>
      </c>
      <c r="L99" s="27"/>
      <c r="M99" s="27" t="s">
        <v>293</v>
      </c>
      <c r="N99" s="38"/>
      <c r="O99" s="20"/>
      <c r="P99" s="23"/>
      <c r="Q99" s="20"/>
      <c r="R99" s="20"/>
      <c r="S99" s="20"/>
      <c r="T99" s="20"/>
      <c r="U99" s="20"/>
      <c r="V99" s="20"/>
      <c r="W99" s="20"/>
    </row>
    <row r="100" spans="1:23" x14ac:dyDescent="0.2">
      <c r="A100" s="27" t="s">
        <v>55</v>
      </c>
      <c r="B100" s="27" t="s">
        <v>100</v>
      </c>
      <c r="C100" s="27"/>
      <c r="D100" s="27" t="s">
        <v>294</v>
      </c>
      <c r="E100" s="38"/>
      <c r="F100" s="20"/>
      <c r="G100" s="21"/>
      <c r="H100" s="22"/>
      <c r="I100" s="21" t="e">
        <f>TRUNC(F100 *#REF!,2)</f>
        <v>#REF!</v>
      </c>
      <c r="J100" s="27" t="s">
        <v>55</v>
      </c>
      <c r="K100" s="27" t="s">
        <v>100</v>
      </c>
      <c r="L100" s="27"/>
      <c r="M100" s="27" t="s">
        <v>294</v>
      </c>
      <c r="N100" s="38"/>
      <c r="O100" s="20"/>
      <c r="P100" s="23"/>
      <c r="Q100" s="20"/>
      <c r="R100" s="20"/>
      <c r="S100" s="20"/>
      <c r="T100" s="20"/>
      <c r="U100" s="20"/>
      <c r="V100" s="20"/>
      <c r="W100" s="20"/>
    </row>
    <row r="101" spans="1:23" ht="63.75" customHeight="1" x14ac:dyDescent="0.2">
      <c r="A101" s="28" t="s">
        <v>56</v>
      </c>
      <c r="B101" s="28" t="s">
        <v>74</v>
      </c>
      <c r="C101" s="28" t="s">
        <v>14</v>
      </c>
      <c r="D101" s="28" t="s">
        <v>75</v>
      </c>
      <c r="E101" s="30" t="s">
        <v>34</v>
      </c>
      <c r="F101" s="29">
        <v>59.35</v>
      </c>
      <c r="G101" s="22">
        <v>17.760000000000002</v>
      </c>
      <c r="H101" s="22">
        <f t="shared" si="8"/>
        <v>1054.05</v>
      </c>
      <c r="I101" s="22" t="e">
        <f>TRUNC(F101 *#REF!,2)</f>
        <v>#REF!</v>
      </c>
      <c r="J101" s="28" t="s">
        <v>56</v>
      </c>
      <c r="K101" s="28" t="s">
        <v>74</v>
      </c>
      <c r="L101" s="28" t="s">
        <v>14</v>
      </c>
      <c r="M101" s="28" t="s">
        <v>75</v>
      </c>
      <c r="N101" s="30" t="s">
        <v>34</v>
      </c>
      <c r="O101" s="29">
        <v>59.35</v>
      </c>
      <c r="P101" s="40"/>
      <c r="Q101" s="22">
        <f t="shared" si="9"/>
        <v>0</v>
      </c>
      <c r="R101" s="5" t="str">
        <f t="shared" si="10"/>
        <v>OK</v>
      </c>
      <c r="S101" s="5" t="str">
        <f t="shared" si="11"/>
        <v>OK</v>
      </c>
      <c r="T101" s="5" t="str">
        <f t="shared" si="12"/>
        <v>OK</v>
      </c>
      <c r="U101" s="5" t="str">
        <f t="shared" si="13"/>
        <v>OK</v>
      </c>
      <c r="V101" s="5" t="str">
        <f t="shared" si="14"/>
        <v>OK</v>
      </c>
      <c r="W101" s="6">
        <f t="shared" si="15"/>
        <v>0</v>
      </c>
    </row>
    <row r="102" spans="1:23" ht="229.5" customHeight="1" x14ac:dyDescent="0.2">
      <c r="A102" s="28" t="s">
        <v>99</v>
      </c>
      <c r="B102" s="28" t="s">
        <v>295</v>
      </c>
      <c r="C102" s="28" t="s">
        <v>17</v>
      </c>
      <c r="D102" s="28" t="s">
        <v>296</v>
      </c>
      <c r="E102" s="30" t="s">
        <v>34</v>
      </c>
      <c r="F102" s="29">
        <v>2091.85</v>
      </c>
      <c r="G102" s="22">
        <v>11.73</v>
      </c>
      <c r="H102" s="22">
        <f t="shared" si="8"/>
        <v>24537.4</v>
      </c>
      <c r="I102" s="22" t="e">
        <f>TRUNC(F102 *#REF!,2)</f>
        <v>#REF!</v>
      </c>
      <c r="J102" s="28" t="s">
        <v>99</v>
      </c>
      <c r="K102" s="28" t="s">
        <v>295</v>
      </c>
      <c r="L102" s="28" t="s">
        <v>17</v>
      </c>
      <c r="M102" s="28" t="s">
        <v>296</v>
      </c>
      <c r="N102" s="30" t="s">
        <v>34</v>
      </c>
      <c r="O102" s="29">
        <v>2091.85</v>
      </c>
      <c r="P102" s="40"/>
      <c r="Q102" s="22">
        <f t="shared" si="9"/>
        <v>0</v>
      </c>
      <c r="R102" s="5" t="str">
        <f t="shared" si="10"/>
        <v>OK</v>
      </c>
      <c r="S102" s="5" t="str">
        <f t="shared" si="11"/>
        <v>OK</v>
      </c>
      <c r="T102" s="5" t="str">
        <f t="shared" si="12"/>
        <v>OK</v>
      </c>
      <c r="U102" s="5" t="str">
        <f t="shared" si="13"/>
        <v>OK</v>
      </c>
      <c r="V102" s="5" t="str">
        <f t="shared" si="14"/>
        <v>OK</v>
      </c>
      <c r="W102" s="6">
        <f t="shared" si="15"/>
        <v>0</v>
      </c>
    </row>
    <row r="103" spans="1:23" x14ac:dyDescent="0.2">
      <c r="A103" s="27" t="s">
        <v>297</v>
      </c>
      <c r="B103" s="27" t="s">
        <v>100</v>
      </c>
      <c r="C103" s="27"/>
      <c r="D103" s="27" t="s">
        <v>298</v>
      </c>
      <c r="E103" s="38"/>
      <c r="F103" s="20"/>
      <c r="G103" s="21"/>
      <c r="H103" s="22"/>
      <c r="I103" s="21" t="e">
        <f>TRUNC(F103 *#REF!,2)</f>
        <v>#REF!</v>
      </c>
      <c r="J103" s="27" t="s">
        <v>297</v>
      </c>
      <c r="K103" s="27" t="s">
        <v>100</v>
      </c>
      <c r="L103" s="27"/>
      <c r="M103" s="27" t="s">
        <v>298</v>
      </c>
      <c r="N103" s="38"/>
      <c r="O103" s="20"/>
      <c r="P103" s="23"/>
      <c r="Q103" s="20"/>
      <c r="R103" s="20"/>
      <c r="S103" s="20"/>
      <c r="T103" s="20"/>
      <c r="U103" s="20"/>
      <c r="V103" s="20"/>
      <c r="W103" s="20"/>
    </row>
    <row r="104" spans="1:23" ht="89.25" customHeight="1" x14ac:dyDescent="0.2">
      <c r="A104" s="28" t="s">
        <v>299</v>
      </c>
      <c r="B104" s="28" t="s">
        <v>300</v>
      </c>
      <c r="C104" s="28" t="s">
        <v>14</v>
      </c>
      <c r="D104" s="28" t="s">
        <v>301</v>
      </c>
      <c r="E104" s="30" t="s">
        <v>34</v>
      </c>
      <c r="F104" s="29">
        <v>59.35</v>
      </c>
      <c r="G104" s="22">
        <v>30.47</v>
      </c>
      <c r="H104" s="22">
        <f t="shared" si="8"/>
        <v>1808.39</v>
      </c>
      <c r="I104" s="22" t="e">
        <f>TRUNC(F104 *#REF!,2)</f>
        <v>#REF!</v>
      </c>
      <c r="J104" s="28" t="s">
        <v>299</v>
      </c>
      <c r="K104" s="28" t="s">
        <v>300</v>
      </c>
      <c r="L104" s="28" t="s">
        <v>14</v>
      </c>
      <c r="M104" s="28" t="s">
        <v>301</v>
      </c>
      <c r="N104" s="30" t="s">
        <v>34</v>
      </c>
      <c r="O104" s="29">
        <v>59.35</v>
      </c>
      <c r="P104" s="40"/>
      <c r="Q104" s="22">
        <f t="shared" si="9"/>
        <v>0</v>
      </c>
      <c r="R104" s="5" t="str">
        <f t="shared" si="10"/>
        <v>OK</v>
      </c>
      <c r="S104" s="5" t="str">
        <f t="shared" si="11"/>
        <v>OK</v>
      </c>
      <c r="T104" s="5" t="str">
        <f t="shared" si="12"/>
        <v>OK</v>
      </c>
      <c r="U104" s="5" t="str">
        <f t="shared" si="13"/>
        <v>OK</v>
      </c>
      <c r="V104" s="5" t="str">
        <f t="shared" si="14"/>
        <v>OK</v>
      </c>
      <c r="W104" s="6">
        <f t="shared" si="15"/>
        <v>0</v>
      </c>
    </row>
    <row r="105" spans="1:23" ht="140.25" customHeight="1" x14ac:dyDescent="0.2">
      <c r="A105" s="28" t="s">
        <v>302</v>
      </c>
      <c r="B105" s="28" t="s">
        <v>303</v>
      </c>
      <c r="C105" s="28" t="s">
        <v>17</v>
      </c>
      <c r="D105" s="28" t="s">
        <v>304</v>
      </c>
      <c r="E105" s="30" t="s">
        <v>305</v>
      </c>
      <c r="F105" s="29">
        <v>3137.78</v>
      </c>
      <c r="G105" s="22">
        <v>8.2899999999999991</v>
      </c>
      <c r="H105" s="22">
        <f t="shared" si="8"/>
        <v>26012.19</v>
      </c>
      <c r="I105" s="22" t="e">
        <f>TRUNC(F105 *#REF!,2)</f>
        <v>#REF!</v>
      </c>
      <c r="J105" s="28" t="s">
        <v>302</v>
      </c>
      <c r="K105" s="28" t="s">
        <v>303</v>
      </c>
      <c r="L105" s="28" t="s">
        <v>17</v>
      </c>
      <c r="M105" s="28" t="s">
        <v>304</v>
      </c>
      <c r="N105" s="30" t="s">
        <v>305</v>
      </c>
      <c r="O105" s="29">
        <v>3137.78</v>
      </c>
      <c r="P105" s="40"/>
      <c r="Q105" s="22">
        <f t="shared" si="9"/>
        <v>0</v>
      </c>
      <c r="R105" s="5" t="str">
        <f t="shared" si="10"/>
        <v>OK</v>
      </c>
      <c r="S105" s="5" t="str">
        <f t="shared" si="11"/>
        <v>OK</v>
      </c>
      <c r="T105" s="5" t="str">
        <f t="shared" si="12"/>
        <v>OK</v>
      </c>
      <c r="U105" s="5" t="str">
        <f t="shared" si="13"/>
        <v>OK</v>
      </c>
      <c r="V105" s="5" t="str">
        <f t="shared" si="14"/>
        <v>OK</v>
      </c>
      <c r="W105" s="6">
        <f t="shared" si="15"/>
        <v>0</v>
      </c>
    </row>
    <row r="106" spans="1:23" ht="140.25" customHeight="1" x14ac:dyDescent="0.2">
      <c r="A106" s="28" t="s">
        <v>306</v>
      </c>
      <c r="B106" s="28" t="s">
        <v>307</v>
      </c>
      <c r="C106" s="28" t="s">
        <v>17</v>
      </c>
      <c r="D106" s="28" t="s">
        <v>308</v>
      </c>
      <c r="E106" s="30" t="s">
        <v>309</v>
      </c>
      <c r="F106" s="29">
        <v>52296.28</v>
      </c>
      <c r="G106" s="22">
        <v>3.05</v>
      </c>
      <c r="H106" s="22">
        <f t="shared" si="8"/>
        <v>159503.65</v>
      </c>
      <c r="I106" s="22" t="e">
        <f>TRUNC(F106 *#REF!,2)</f>
        <v>#REF!</v>
      </c>
      <c r="J106" s="28" t="s">
        <v>306</v>
      </c>
      <c r="K106" s="28" t="s">
        <v>307</v>
      </c>
      <c r="L106" s="28" t="s">
        <v>17</v>
      </c>
      <c r="M106" s="28" t="s">
        <v>308</v>
      </c>
      <c r="N106" s="30" t="s">
        <v>309</v>
      </c>
      <c r="O106" s="29">
        <v>52296.28</v>
      </c>
      <c r="P106" s="40"/>
      <c r="Q106" s="22">
        <f t="shared" si="9"/>
        <v>0</v>
      </c>
      <c r="R106" s="5" t="str">
        <f t="shared" si="10"/>
        <v>OK</v>
      </c>
      <c r="S106" s="5" t="str">
        <f t="shared" si="11"/>
        <v>OK</v>
      </c>
      <c r="T106" s="5" t="str">
        <f t="shared" si="12"/>
        <v>OK</v>
      </c>
      <c r="U106" s="5" t="str">
        <f t="shared" si="13"/>
        <v>OK</v>
      </c>
      <c r="V106" s="5" t="str">
        <f t="shared" si="14"/>
        <v>OK</v>
      </c>
      <c r="W106" s="6">
        <f t="shared" si="15"/>
        <v>0</v>
      </c>
    </row>
    <row r="107" spans="1:23" ht="25.5" x14ac:dyDescent="0.2">
      <c r="A107" s="28" t="s">
        <v>310</v>
      </c>
      <c r="B107" s="28" t="s">
        <v>96</v>
      </c>
      <c r="C107" s="28" t="s">
        <v>14</v>
      </c>
      <c r="D107" s="28" t="s">
        <v>42</v>
      </c>
      <c r="E107" s="30" t="s">
        <v>16</v>
      </c>
      <c r="F107" s="29">
        <v>97</v>
      </c>
      <c r="G107" s="22">
        <v>491.48</v>
      </c>
      <c r="H107" s="22">
        <f t="shared" si="8"/>
        <v>47673.56</v>
      </c>
      <c r="I107" s="22" t="e">
        <f>TRUNC(F107 *#REF!,2)</f>
        <v>#REF!</v>
      </c>
      <c r="J107" s="28" t="s">
        <v>310</v>
      </c>
      <c r="K107" s="28" t="s">
        <v>96</v>
      </c>
      <c r="L107" s="28" t="s">
        <v>14</v>
      </c>
      <c r="M107" s="28" t="s">
        <v>42</v>
      </c>
      <c r="N107" s="30" t="s">
        <v>16</v>
      </c>
      <c r="O107" s="29">
        <v>97</v>
      </c>
      <c r="P107" s="40"/>
      <c r="Q107" s="22">
        <f t="shared" si="9"/>
        <v>0</v>
      </c>
      <c r="R107" s="5" t="str">
        <f t="shared" si="10"/>
        <v>OK</v>
      </c>
      <c r="S107" s="5" t="str">
        <f t="shared" si="11"/>
        <v>OK</v>
      </c>
      <c r="T107" s="5" t="str">
        <f t="shared" si="12"/>
        <v>OK</v>
      </c>
      <c r="U107" s="5" t="str">
        <f t="shared" si="13"/>
        <v>OK</v>
      </c>
      <c r="V107" s="5" t="str">
        <f t="shared" si="14"/>
        <v>OK</v>
      </c>
      <c r="W107" s="6">
        <f t="shared" si="15"/>
        <v>0</v>
      </c>
    </row>
    <row r="108" spans="1:23" ht="89.25" customHeight="1" x14ac:dyDescent="0.2">
      <c r="A108" s="28" t="s">
        <v>311</v>
      </c>
      <c r="B108" s="28" t="s">
        <v>312</v>
      </c>
      <c r="C108" s="28" t="s">
        <v>14</v>
      </c>
      <c r="D108" s="28" t="s">
        <v>313</v>
      </c>
      <c r="E108" s="30" t="s">
        <v>76</v>
      </c>
      <c r="F108" s="29">
        <v>2091.85</v>
      </c>
      <c r="G108" s="22">
        <v>8.77</v>
      </c>
      <c r="H108" s="22">
        <f t="shared" si="8"/>
        <v>18345.52</v>
      </c>
      <c r="I108" s="22" t="e">
        <f>TRUNC(F108 *#REF!,2)</f>
        <v>#REF!</v>
      </c>
      <c r="J108" s="28" t="s">
        <v>311</v>
      </c>
      <c r="K108" s="28" t="s">
        <v>312</v>
      </c>
      <c r="L108" s="28" t="s">
        <v>14</v>
      </c>
      <c r="M108" s="28" t="s">
        <v>313</v>
      </c>
      <c r="N108" s="30" t="s">
        <v>76</v>
      </c>
      <c r="O108" s="29">
        <v>2091.85</v>
      </c>
      <c r="P108" s="40"/>
      <c r="Q108" s="22">
        <f t="shared" si="9"/>
        <v>0</v>
      </c>
      <c r="R108" s="5" t="str">
        <f t="shared" si="10"/>
        <v>OK</v>
      </c>
      <c r="S108" s="5" t="str">
        <f t="shared" si="11"/>
        <v>OK</v>
      </c>
      <c r="T108" s="5" t="str">
        <f t="shared" si="12"/>
        <v>OK</v>
      </c>
      <c r="U108" s="5" t="str">
        <f t="shared" si="13"/>
        <v>OK</v>
      </c>
      <c r="V108" s="5" t="str">
        <f t="shared" si="14"/>
        <v>OK</v>
      </c>
      <c r="W108" s="6">
        <f t="shared" si="15"/>
        <v>0</v>
      </c>
    </row>
    <row r="109" spans="1:23" x14ac:dyDescent="0.2">
      <c r="A109" s="27" t="s">
        <v>57</v>
      </c>
      <c r="B109" s="27" t="s">
        <v>100</v>
      </c>
      <c r="C109" s="27"/>
      <c r="D109" s="27" t="s">
        <v>314</v>
      </c>
      <c r="E109" s="38"/>
      <c r="F109" s="20"/>
      <c r="G109" s="21"/>
      <c r="H109" s="22"/>
      <c r="I109" s="21" t="e">
        <f>TRUNC(F109 *#REF!,2)</f>
        <v>#REF!</v>
      </c>
      <c r="J109" s="27" t="s">
        <v>57</v>
      </c>
      <c r="K109" s="27" t="s">
        <v>100</v>
      </c>
      <c r="L109" s="27"/>
      <c r="M109" s="27" t="s">
        <v>314</v>
      </c>
      <c r="N109" s="38"/>
      <c r="O109" s="38"/>
      <c r="P109" s="41"/>
      <c r="Q109" s="38"/>
      <c r="R109" s="38"/>
      <c r="S109" s="38"/>
      <c r="T109" s="38"/>
      <c r="U109" s="38"/>
      <c r="V109" s="38"/>
      <c r="W109" s="38"/>
    </row>
    <row r="110" spans="1:23" ht="38.25" customHeight="1" x14ac:dyDescent="0.2">
      <c r="A110" s="28" t="s">
        <v>315</v>
      </c>
      <c r="B110" s="28" t="s">
        <v>316</v>
      </c>
      <c r="C110" s="28" t="s">
        <v>14</v>
      </c>
      <c r="D110" s="28" t="s">
        <v>314</v>
      </c>
      <c r="E110" s="30" t="s">
        <v>24</v>
      </c>
      <c r="F110" s="29">
        <v>9825.6200000000008</v>
      </c>
      <c r="G110" s="22">
        <v>4.96</v>
      </c>
      <c r="H110" s="22">
        <f t="shared" si="8"/>
        <v>48735.07</v>
      </c>
      <c r="I110" s="22" t="e">
        <f>TRUNC(F110 *#REF!,2)</f>
        <v>#REF!</v>
      </c>
      <c r="J110" s="28" t="s">
        <v>315</v>
      </c>
      <c r="K110" s="28" t="s">
        <v>316</v>
      </c>
      <c r="L110" s="28" t="s">
        <v>14</v>
      </c>
      <c r="M110" s="28" t="s">
        <v>314</v>
      </c>
      <c r="N110" s="30" t="s">
        <v>24</v>
      </c>
      <c r="O110" s="29">
        <v>9825.6200000000008</v>
      </c>
      <c r="P110" s="40"/>
      <c r="Q110" s="22">
        <f t="shared" si="9"/>
        <v>0</v>
      </c>
      <c r="R110" s="5" t="str">
        <f t="shared" si="10"/>
        <v>OK</v>
      </c>
      <c r="S110" s="5" t="str">
        <f t="shared" si="11"/>
        <v>OK</v>
      </c>
      <c r="T110" s="5" t="str">
        <f t="shared" si="12"/>
        <v>OK</v>
      </c>
      <c r="U110" s="5" t="str">
        <f t="shared" si="13"/>
        <v>OK</v>
      </c>
      <c r="V110" s="5" t="str">
        <f t="shared" si="14"/>
        <v>OK</v>
      </c>
      <c r="W110" s="6">
        <f t="shared" si="15"/>
        <v>0</v>
      </c>
    </row>
    <row r="111" spans="1:23" ht="89.25" customHeight="1" x14ac:dyDescent="0.2">
      <c r="A111" s="28" t="s">
        <v>317</v>
      </c>
      <c r="B111" s="28" t="s">
        <v>300</v>
      </c>
      <c r="C111" s="28" t="s">
        <v>14</v>
      </c>
      <c r="D111" s="28" t="s">
        <v>301</v>
      </c>
      <c r="E111" s="30" t="s">
        <v>34</v>
      </c>
      <c r="F111" s="29">
        <v>50</v>
      </c>
      <c r="G111" s="22">
        <v>30.47</v>
      </c>
      <c r="H111" s="22">
        <f t="shared" si="8"/>
        <v>1523.5</v>
      </c>
      <c r="I111" s="22" t="e">
        <f>TRUNC(F111 *#REF!,2)</f>
        <v>#REF!</v>
      </c>
      <c r="J111" s="28" t="s">
        <v>317</v>
      </c>
      <c r="K111" s="28" t="s">
        <v>300</v>
      </c>
      <c r="L111" s="28" t="s">
        <v>14</v>
      </c>
      <c r="M111" s="28" t="s">
        <v>301</v>
      </c>
      <c r="N111" s="30" t="s">
        <v>34</v>
      </c>
      <c r="O111" s="29">
        <v>50</v>
      </c>
      <c r="P111" s="40"/>
      <c r="Q111" s="22">
        <f t="shared" si="9"/>
        <v>0</v>
      </c>
      <c r="R111" s="5" t="str">
        <f t="shared" si="10"/>
        <v>OK</v>
      </c>
      <c r="S111" s="5" t="str">
        <f t="shared" si="11"/>
        <v>OK</v>
      </c>
      <c r="T111" s="5" t="str">
        <f t="shared" si="12"/>
        <v>OK</v>
      </c>
      <c r="U111" s="5" t="str">
        <f t="shared" si="13"/>
        <v>OK</v>
      </c>
      <c r="V111" s="5" t="str">
        <f t="shared" si="14"/>
        <v>OK</v>
      </c>
      <c r="W111" s="6">
        <f t="shared" si="15"/>
        <v>0</v>
      </c>
    </row>
    <row r="112" spans="1:23" ht="63.75" customHeight="1" x14ac:dyDescent="0.2">
      <c r="A112" s="28" t="s">
        <v>318</v>
      </c>
      <c r="B112" s="28" t="s">
        <v>74</v>
      </c>
      <c r="C112" s="28" t="s">
        <v>14</v>
      </c>
      <c r="D112" s="28" t="s">
        <v>75</v>
      </c>
      <c r="E112" s="30" t="s">
        <v>34</v>
      </c>
      <c r="F112" s="29">
        <v>50</v>
      </c>
      <c r="G112" s="22">
        <v>17.760000000000002</v>
      </c>
      <c r="H112" s="22">
        <f t="shared" si="8"/>
        <v>888</v>
      </c>
      <c r="I112" s="22" t="e">
        <f>TRUNC(F112 *#REF!,2)</f>
        <v>#REF!</v>
      </c>
      <c r="J112" s="28" t="s">
        <v>318</v>
      </c>
      <c r="K112" s="28" t="s">
        <v>74</v>
      </c>
      <c r="L112" s="28" t="s">
        <v>14</v>
      </c>
      <c r="M112" s="28" t="s">
        <v>75</v>
      </c>
      <c r="N112" s="30" t="s">
        <v>34</v>
      </c>
      <c r="O112" s="29">
        <v>50</v>
      </c>
      <c r="P112" s="40"/>
      <c r="Q112" s="22">
        <f t="shared" si="9"/>
        <v>0</v>
      </c>
      <c r="R112" s="5" t="str">
        <f t="shared" si="10"/>
        <v>OK</v>
      </c>
      <c r="S112" s="5" t="str">
        <f t="shared" si="11"/>
        <v>OK</v>
      </c>
      <c r="T112" s="5" t="str">
        <f t="shared" si="12"/>
        <v>OK</v>
      </c>
      <c r="U112" s="5" t="str">
        <f t="shared" si="13"/>
        <v>OK</v>
      </c>
      <c r="V112" s="5" t="str">
        <f t="shared" si="14"/>
        <v>OK</v>
      </c>
      <c r="W112" s="6">
        <f t="shared" si="15"/>
        <v>0</v>
      </c>
    </row>
    <row r="113" spans="1:23" ht="25.5" x14ac:dyDescent="0.2">
      <c r="A113" s="28" t="s">
        <v>319</v>
      </c>
      <c r="B113" s="28" t="s">
        <v>96</v>
      </c>
      <c r="C113" s="28" t="s">
        <v>14</v>
      </c>
      <c r="D113" s="28" t="s">
        <v>42</v>
      </c>
      <c r="E113" s="30" t="s">
        <v>16</v>
      </c>
      <c r="F113" s="29">
        <v>10</v>
      </c>
      <c r="G113" s="22">
        <v>491.48</v>
      </c>
      <c r="H113" s="22">
        <f t="shared" si="8"/>
        <v>4914.8</v>
      </c>
      <c r="I113" s="22" t="e">
        <f>TRUNC(F113 *#REF!,2)</f>
        <v>#REF!</v>
      </c>
      <c r="J113" s="28" t="s">
        <v>319</v>
      </c>
      <c r="K113" s="28" t="s">
        <v>96</v>
      </c>
      <c r="L113" s="28" t="s">
        <v>14</v>
      </c>
      <c r="M113" s="28" t="s">
        <v>42</v>
      </c>
      <c r="N113" s="30" t="s">
        <v>16</v>
      </c>
      <c r="O113" s="29">
        <v>10</v>
      </c>
      <c r="P113" s="40"/>
      <c r="Q113" s="22">
        <f t="shared" si="9"/>
        <v>0</v>
      </c>
      <c r="R113" s="5" t="str">
        <f t="shared" si="10"/>
        <v>OK</v>
      </c>
      <c r="S113" s="5" t="str">
        <f t="shared" si="11"/>
        <v>OK</v>
      </c>
      <c r="T113" s="5" t="str">
        <f t="shared" si="12"/>
        <v>OK</v>
      </c>
      <c r="U113" s="5" t="str">
        <f t="shared" si="13"/>
        <v>OK</v>
      </c>
      <c r="V113" s="5" t="str">
        <f t="shared" si="14"/>
        <v>OK</v>
      </c>
      <c r="W113" s="6">
        <f t="shared" si="15"/>
        <v>0</v>
      </c>
    </row>
    <row r="114" spans="1:23" ht="15" x14ac:dyDescent="0.25">
      <c r="G114" s="10" t="s">
        <v>77</v>
      </c>
      <c r="H114" s="33">
        <f>SUM(H11:H113)</f>
        <v>1951021.9200000004</v>
      </c>
      <c r="J114" s="17"/>
      <c r="K114" s="17"/>
      <c r="L114" s="17"/>
      <c r="M114" s="17"/>
      <c r="N114" s="17"/>
      <c r="O114" s="17"/>
      <c r="P114" s="34" t="s">
        <v>77</v>
      </c>
      <c r="Q114" s="35">
        <f>SUM(Q11:Q113)</f>
        <v>0</v>
      </c>
      <c r="V114" s="7" t="str">
        <f t="shared" si="14"/>
        <v>OK</v>
      </c>
      <c r="W114" s="7">
        <f t="shared" si="15"/>
        <v>0</v>
      </c>
    </row>
    <row r="115" spans="1:23" x14ac:dyDescent="0.2">
      <c r="J115" s="17"/>
      <c r="K115" s="17"/>
      <c r="L115" s="17"/>
      <c r="M115" s="17"/>
      <c r="N115" s="17"/>
      <c r="O115" s="17"/>
      <c r="P115" s="17"/>
      <c r="Q115" s="18"/>
    </row>
    <row r="116" spans="1:23" x14ac:dyDescent="0.2">
      <c r="J116" s="17"/>
      <c r="K116" s="17"/>
      <c r="L116" s="17"/>
      <c r="M116" s="17"/>
      <c r="N116" s="17"/>
      <c r="O116" s="17"/>
      <c r="P116" s="17"/>
      <c r="Q116" s="18"/>
    </row>
    <row r="117" spans="1:23" x14ac:dyDescent="0.2">
      <c r="J117" s="43" t="s">
        <v>66</v>
      </c>
      <c r="K117" s="44"/>
      <c r="L117" s="44"/>
      <c r="M117" s="44"/>
      <c r="N117" s="45"/>
      <c r="O117" s="46" t="s">
        <v>67</v>
      </c>
      <c r="P117" s="48">
        <f>Q114-H114</f>
        <v>-1951021.9200000004</v>
      </c>
      <c r="Q117" s="49"/>
    </row>
    <row r="118" spans="1:23" x14ac:dyDescent="0.2">
      <c r="J118" s="43" t="s">
        <v>68</v>
      </c>
      <c r="K118" s="44"/>
      <c r="L118" s="44"/>
      <c r="M118" s="44"/>
      <c r="N118" s="45"/>
      <c r="O118" s="47"/>
      <c r="P118" s="50"/>
      <c r="Q118" s="51"/>
    </row>
    <row r="119" spans="1:23" ht="15" x14ac:dyDescent="0.25">
      <c r="J119" s="42" t="s">
        <v>69</v>
      </c>
      <c r="K119" s="42"/>
      <c r="L119" s="42"/>
      <c r="M119" s="42"/>
      <c r="N119" s="42"/>
      <c r="O119" s="13"/>
      <c r="P119" s="13"/>
      <c r="Q119" s="13"/>
    </row>
  </sheetData>
  <sheetProtection algorithmName="SHA-512" hashValue="qSDgkuHf16+Tvyt5aPpOFO0NwuySa7ZNa3yYv+QuHtfsucuZk+pQHNp2noFHSsHP9s9z95Mcg2oEUfhhQZGa7A==" saltValue="fy6PH1Ubmri6g4dHWrImgw==" spinCount="100000" sheet="1" objects="1" scenarios="1"/>
  <autoFilter ref="B9:Q116" xr:uid="{00000000-0001-0000-0000-000000000000}"/>
  <mergeCells count="12">
    <mergeCell ref="B8:I8"/>
    <mergeCell ref="R8:W8"/>
    <mergeCell ref="N1:O1"/>
    <mergeCell ref="J2:Q2"/>
    <mergeCell ref="J3:Q3"/>
    <mergeCell ref="F6:G6"/>
    <mergeCell ref="F7:G7"/>
    <mergeCell ref="J119:N119"/>
    <mergeCell ref="J117:N117"/>
    <mergeCell ref="O117:O118"/>
    <mergeCell ref="P117:Q118"/>
    <mergeCell ref="J118:N118"/>
  </mergeCells>
  <conditionalFormatting sqref="W10:W14 W16 W19 W21:W27 W29 W31:W34 W36 W38:W40 W42:W56 W59 W62:W63 W65:W74 W76:W83 W85 W87:W89 W92:W95 W97:W98 W101:W102 W104:W108 W110:W113">
    <cfRule type="cellIs" dxfId="0" priority="1" operator="lessThan">
      <formula>0.75</formula>
    </cfRule>
  </conditionalFormatting>
  <pageMargins left="0.5" right="0.5" top="1" bottom="1" header="0.5" footer="0.5"/>
  <pageSetup paperSize="9" scale="86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5A19F5E71F66C4BB54EB80067202A33" ma:contentTypeVersion="15" ma:contentTypeDescription="Crie um novo documento." ma:contentTypeScope="" ma:versionID="97f67195590dad933d5844d7c3118b14">
  <xsd:schema xmlns:xsd="http://www.w3.org/2001/XMLSchema" xmlns:xs="http://www.w3.org/2001/XMLSchema" xmlns:p="http://schemas.microsoft.com/office/2006/metadata/properties" xmlns:ns2="71fac71e-2313-4ae0-be82-50c017b0b5ea" xmlns:ns3="b63e73f6-7f33-4689-a80c-70b945dba212" targetNamespace="http://schemas.microsoft.com/office/2006/metadata/properties" ma:root="true" ma:fieldsID="2f8bf4453f593573bd6435a7b27acfd9" ns2:_="" ns3:_="">
    <xsd:import namespace="71fac71e-2313-4ae0-be82-50c017b0b5ea"/>
    <xsd:import namespace="b63e73f6-7f33-4689-a80c-70b945dba2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ac71e-2313-4ae0-be82-50c017b0b5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5992746b-f2c9-4d38-a6dd-aad86ee679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e73f6-7f33-4689-a80c-70b945dba21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390cce9-069d-4e00-9019-e7155f8865da}" ma:internalName="TaxCatchAll" ma:showField="CatchAllData" ma:web="b63e73f6-7f33-4689-a80c-70b945dba2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63e73f6-7f33-4689-a80c-70b945dba212" xsi:nil="true"/>
    <lcf76f155ced4ddcb4097134ff3c332f xmlns="71fac71e-2313-4ae0-be82-50c017b0b5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5BA68F-51D9-40BB-8129-44369543FE40}"/>
</file>

<file path=customXml/itemProps2.xml><?xml version="1.0" encoding="utf-8"?>
<ds:datastoreItem xmlns:ds="http://schemas.openxmlformats.org/officeDocument/2006/customXml" ds:itemID="{C954C097-5EB6-4231-9CEC-EDC3E242804D}"/>
</file>

<file path=customXml/itemProps3.xml><?xml version="1.0" encoding="utf-8"?>
<ds:datastoreItem xmlns:ds="http://schemas.openxmlformats.org/officeDocument/2006/customXml" ds:itemID="{31DFDDFC-D94A-4963-B986-CDE0C7970D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Rayane Roberta Oliveira Mesquita</cp:lastModifiedBy>
  <cp:revision>0</cp:revision>
  <cp:lastPrinted>2023-08-31T12:59:21Z</cp:lastPrinted>
  <dcterms:created xsi:type="dcterms:W3CDTF">2023-08-30T19:06:38Z</dcterms:created>
  <dcterms:modified xsi:type="dcterms:W3CDTF">2025-01-28T18:19:31Z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0x01010075A19F5E71F66C4BB54EB80067202A33</vt:lpwstr>
  </property>
</Properties>
</file>